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RASMUS\"/>
    </mc:Choice>
  </mc:AlternateContent>
  <xr:revisionPtr revIDLastSave="0" documentId="13_ncr:1_{2D69BE59-9C61-478E-A345-2CE55E0E32DD}" xr6:coauthVersionLast="47" xr6:coauthVersionMax="47" xr10:uidLastSave="{00000000-0000-0000-0000-000000000000}"/>
  <bookViews>
    <workbookView xWindow="-110" yWindow="-110" windowWidth="19420" windowHeight="11020" xr2:uid="{1973C084-7881-4D02-ADC7-473044F99925}"/>
  </bookViews>
  <sheets>
    <sheet name="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J35" i="1"/>
  <c r="H40" i="1"/>
  <c r="H39" i="1"/>
  <c r="H38" i="1"/>
  <c r="H37" i="1"/>
  <c r="H36" i="1"/>
  <c r="G41" i="1"/>
  <c r="L29" i="1"/>
  <c r="L28" i="1"/>
  <c r="L27" i="1"/>
  <c r="L26" i="1"/>
  <c r="L25" i="1"/>
  <c r="L24" i="1"/>
  <c r="K30" i="1"/>
  <c r="H28" i="1"/>
  <c r="H27" i="1"/>
  <c r="H26" i="1"/>
  <c r="H25" i="1"/>
  <c r="H18" i="1"/>
  <c r="H17" i="1"/>
  <c r="H16" i="1"/>
  <c r="H15" i="1"/>
  <c r="H14" i="1"/>
  <c r="H13" i="1"/>
  <c r="L7" i="1"/>
  <c r="L6" i="1"/>
  <c r="L5" i="1"/>
  <c r="L4" i="1"/>
  <c r="L3" i="1"/>
  <c r="H7" i="1"/>
  <c r="H6" i="1"/>
  <c r="H5" i="1"/>
  <c r="H4" i="1"/>
  <c r="H3" i="1"/>
  <c r="H24" i="1"/>
  <c r="G29" i="1"/>
  <c r="G19" i="1"/>
  <c r="K8" i="1"/>
  <c r="G8" i="1"/>
  <c r="H41" i="1" l="1"/>
  <c r="L30" i="1"/>
  <c r="H29" i="1"/>
  <c r="H19" i="1"/>
  <c r="L8" i="1"/>
  <c r="H8" i="1"/>
  <c r="J12" i="1" l="1"/>
</calcChain>
</file>

<file path=xl/sharedStrings.xml><?xml version="1.0" encoding="utf-8"?>
<sst xmlns="http://schemas.openxmlformats.org/spreadsheetml/2006/main" count="87" uniqueCount="33">
  <si>
    <t>Ingredient</t>
  </si>
  <si>
    <t>Price (€/Kg)</t>
  </si>
  <si>
    <t>Hake fish</t>
  </si>
  <si>
    <t xml:space="preserve">Olive oil </t>
  </si>
  <si>
    <t xml:space="preserve">Salt </t>
  </si>
  <si>
    <t>Black peper</t>
  </si>
  <si>
    <t>Rosemary</t>
  </si>
  <si>
    <t>Onion</t>
  </si>
  <si>
    <t>Garlic</t>
  </si>
  <si>
    <t>Sweet potato</t>
  </si>
  <si>
    <t>Carrot</t>
  </si>
  <si>
    <t>Spinach</t>
  </si>
  <si>
    <t>Cauliflower</t>
  </si>
  <si>
    <t>Raw materials</t>
  </si>
  <si>
    <t>Quantities (kg)</t>
  </si>
  <si>
    <t>Cost (€)</t>
  </si>
  <si>
    <t xml:space="preserve">total </t>
  </si>
  <si>
    <t>Tomato</t>
  </si>
  <si>
    <t>Basil</t>
  </si>
  <si>
    <t>Fish</t>
  </si>
  <si>
    <t>Olive oil</t>
  </si>
  <si>
    <t>Salt</t>
  </si>
  <si>
    <t>Black pepper</t>
  </si>
  <si>
    <t>Tomato sauce</t>
  </si>
  <si>
    <t xml:space="preserve">Tomato </t>
  </si>
  <si>
    <t>Soup</t>
  </si>
  <si>
    <t xml:space="preserve">Final product </t>
  </si>
  <si>
    <t>Final product without taxes</t>
  </si>
  <si>
    <t>Packaging per unit</t>
  </si>
  <si>
    <t>Margin of profit</t>
  </si>
  <si>
    <t>seafood salad</t>
  </si>
  <si>
    <t>fish stock</t>
  </si>
  <si>
    <t>SOUPreme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</si>
</sst>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0" x14ac:knownFonts="1">
    <font>
      <sz val="11"/>
      <color theme="1"/>
      <name val="Calibri"/>
      <family val="2"/>
      <scheme val="minor"/>
    </font>
    <font>
      <b/>
      <sz val="13"/>
      <color rgb="FF000000"/>
      <name val="Arial"/>
      <family val="2"/>
      <charset val="161"/>
    </font>
    <font>
      <b/>
      <sz val="12"/>
      <color rgb="FF000000"/>
      <name val="Arial"/>
      <family val="2"/>
      <charset val="161"/>
    </font>
    <font>
      <sz val="12"/>
      <color rgb="FF000000"/>
      <name val="Arial"/>
      <family val="2"/>
      <charset val="161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FFC000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0" fillId="5" borderId="0" xfId="0" applyFill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CD-4DFE-BF51-E3872E15C58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CD-4DFE-BF51-E3872E15C587}"/>
              </c:ext>
            </c:extLst>
          </c:dPt>
          <c:cat>
            <c:strRef>
              <c:f>Cost!$N$14:$N$16</c:f>
              <c:strCache>
                <c:ptCount val="3"/>
                <c:pt idx="0">
                  <c:v>SOUPreme fish</c:v>
                </c:pt>
                <c:pt idx="1">
                  <c:v>seafood salad</c:v>
                </c:pt>
                <c:pt idx="2">
                  <c:v>fish stock</c:v>
                </c:pt>
              </c:strCache>
            </c:strRef>
          </c:cat>
          <c:val>
            <c:numRef>
              <c:f>Cost!$M$12:$O$12</c:f>
              <c:numCache>
                <c:formatCode>General</c:formatCode>
                <c:ptCount val="3"/>
                <c:pt idx="0" formatCode="0.0">
                  <c:v>4.8169121925000002</c:v>
                </c:pt>
                <c:pt idx="1">
                  <c:v>5.5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D-4DFE-BF51-E3872E15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1272176"/>
        <c:axId val="2111274256"/>
      </c:barChart>
      <c:catAx>
        <c:axId val="2111272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Spanish</a:t>
                </a:r>
                <a:r>
                  <a:rPr lang="en-US" baseline="0"/>
                  <a:t> market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74256"/>
        <c:crosses val="autoZero"/>
        <c:auto val="1"/>
        <c:lblAlgn val="ctr"/>
        <c:lblOffset val="100"/>
        <c:noMultiLvlLbl val="0"/>
      </c:catAx>
      <c:valAx>
        <c:axId val="211127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7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399977</xdr:colOff>
      <xdr:row>7</xdr:row>
      <xdr:rowOff>88171</xdr:rowOff>
    </xdr:from>
    <xdr:to>
      <xdr:col>10</xdr:col>
      <xdr:colOff>337207</xdr:colOff>
      <xdr:row>20</xdr:row>
      <xdr:rowOff>167291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6F6AE1-F1F7-4DBC-BF26-C91421F4D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44F3-5A93-4B45-8F4C-C8A0E16FCEBC}">
  <dimension ref="A1:O41"/>
  <sheetViews>
    <sheetView tabSelected="1" topLeftCell="E1" zoomScale="87" workbookViewId="0">
      <selection activeCell="M12" sqref="M12"/>
    </sheetView>
  </sheetViews>
  <sheetFormatPr defaultRowHeight="14.5" x14ac:dyDescent="0.35"/>
  <cols>
    <col min="1" max="1" width="23.36328125" customWidth="1"/>
    <col min="2" max="2" width="10.36328125" customWidth="1"/>
    <col min="6" max="6" width="21" customWidth="1"/>
    <col min="7" max="7" width="16.90625" customWidth="1"/>
    <col min="8" max="8" width="19.26953125" customWidth="1"/>
    <col min="10" max="10" width="21.453125" customWidth="1"/>
    <col min="11" max="11" width="20.90625" customWidth="1"/>
    <col min="12" max="12" width="19.36328125" customWidth="1"/>
    <col min="13" max="13" width="17.7265625" customWidth="1"/>
  </cols>
  <sheetData>
    <row r="1" spans="1:15" ht="17" customHeight="1" thickBot="1" x14ac:dyDescent="0.4">
      <c r="A1" t="s">
        <v>0</v>
      </c>
      <c r="B1" t="s">
        <v>1</v>
      </c>
      <c r="F1" s="28" t="s">
        <v>19</v>
      </c>
      <c r="G1" s="28"/>
      <c r="H1" s="28"/>
      <c r="J1" s="26" t="s">
        <v>23</v>
      </c>
      <c r="K1" s="26"/>
      <c r="L1" s="26"/>
    </row>
    <row r="2" spans="1:15" ht="16" thickBot="1" x14ac:dyDescent="0.4">
      <c r="A2" t="s">
        <v>2</v>
      </c>
      <c r="B2">
        <v>8.8800000000000008</v>
      </c>
      <c r="F2" s="1" t="s">
        <v>13</v>
      </c>
      <c r="G2" s="2" t="s">
        <v>14</v>
      </c>
      <c r="H2" s="3" t="s">
        <v>15</v>
      </c>
      <c r="J2" s="1" t="s">
        <v>13</v>
      </c>
      <c r="K2" s="2" t="s">
        <v>14</v>
      </c>
      <c r="L2" s="3" t="s">
        <v>15</v>
      </c>
    </row>
    <row r="3" spans="1:15" ht="16" thickBot="1" x14ac:dyDescent="0.4">
      <c r="A3" t="s">
        <v>3</v>
      </c>
      <c r="B3" s="13">
        <v>4.367</v>
      </c>
      <c r="F3" s="4" t="s">
        <v>2</v>
      </c>
      <c r="G3" s="5">
        <v>0.15</v>
      </c>
      <c r="H3" s="6">
        <f>G3*B2*(1+0.1)</f>
        <v>1.4652000000000003</v>
      </c>
      <c r="J3" s="4" t="s">
        <v>24</v>
      </c>
      <c r="K3" s="5">
        <v>0.15</v>
      </c>
      <c r="L3" s="6">
        <f>B7*K3*(1+0.02)</f>
        <v>0.18359999999999999</v>
      </c>
    </row>
    <row r="4" spans="1:15" ht="16" thickBot="1" x14ac:dyDescent="0.4">
      <c r="A4" t="s">
        <v>4</v>
      </c>
      <c r="B4">
        <v>1.22</v>
      </c>
      <c r="F4" s="4" t="s">
        <v>20</v>
      </c>
      <c r="G4" s="5">
        <v>1.2999999999999999E-2</v>
      </c>
      <c r="H4" s="6">
        <f>G4*B3*(1+0.04)</f>
        <v>5.9041839999999998E-2</v>
      </c>
      <c r="J4" s="4" t="s">
        <v>20</v>
      </c>
      <c r="K4" s="5">
        <v>8.0000000000000002E-3</v>
      </c>
      <c r="L4" s="6">
        <f>B3*K4*(1+0.04)</f>
        <v>3.6333440000000002E-2</v>
      </c>
    </row>
    <row r="5" spans="1:15" ht="16" thickBot="1" x14ac:dyDescent="0.4">
      <c r="A5" t="s">
        <v>5</v>
      </c>
      <c r="B5">
        <v>18.571999999999999</v>
      </c>
      <c r="F5" s="4" t="s">
        <v>21</v>
      </c>
      <c r="G5" s="5">
        <v>7.0000000000000001E-3</v>
      </c>
      <c r="H5" s="6">
        <f>G5*B4*(1+0.21)</f>
        <v>1.0333400000000001E-2</v>
      </c>
      <c r="J5" s="4" t="s">
        <v>21</v>
      </c>
      <c r="K5" s="5">
        <v>1.5E-3</v>
      </c>
      <c r="L5" s="6">
        <f>K5*B4*(1+0.21)</f>
        <v>2.2142999999999998E-3</v>
      </c>
    </row>
    <row r="6" spans="1:15" ht="16" thickBot="1" x14ac:dyDescent="0.4">
      <c r="A6" t="s">
        <v>6</v>
      </c>
      <c r="B6">
        <v>15.71</v>
      </c>
      <c r="F6" s="4" t="s">
        <v>22</v>
      </c>
      <c r="G6" s="5">
        <v>6.0000000000000001E-3</v>
      </c>
      <c r="H6" s="6">
        <f>G6*B5*(1+0.21)</f>
        <v>0.13483271999999999</v>
      </c>
      <c r="J6" s="4" t="s">
        <v>7</v>
      </c>
      <c r="K6" s="5">
        <v>0.02</v>
      </c>
      <c r="L6" s="6">
        <f>K6*B8*(1+0.04)</f>
        <v>4.0559999999999999E-2</v>
      </c>
    </row>
    <row r="7" spans="1:15" ht="16" thickBot="1" x14ac:dyDescent="0.4">
      <c r="A7" t="s">
        <v>17</v>
      </c>
      <c r="B7">
        <v>1.2</v>
      </c>
      <c r="F7" s="4" t="s">
        <v>6</v>
      </c>
      <c r="G7" s="5">
        <v>1.6E-2</v>
      </c>
      <c r="H7" s="6">
        <f>G7*B6*(1+0.21)</f>
        <v>0.30414560000000002</v>
      </c>
      <c r="J7" s="4" t="s">
        <v>18</v>
      </c>
      <c r="K7" s="5">
        <v>0.09</v>
      </c>
      <c r="L7" s="6">
        <f>K7*B14*(1+0.04)</f>
        <v>0.6224400000000001</v>
      </c>
    </row>
    <row r="8" spans="1:15" ht="17" thickBot="1" x14ac:dyDescent="0.4">
      <c r="A8" t="s">
        <v>7</v>
      </c>
      <c r="B8">
        <v>1.95</v>
      </c>
      <c r="F8" s="7" t="s">
        <v>16</v>
      </c>
      <c r="G8" s="8">
        <f>SUM(G3:G7)</f>
        <v>0.192</v>
      </c>
      <c r="H8" s="9">
        <f>SUM(H3:H7)</f>
        <v>1.97355356</v>
      </c>
      <c r="J8" s="10" t="s">
        <v>16</v>
      </c>
      <c r="K8" s="11">
        <f>SUM(K3:K7)</f>
        <v>0.26949999999999996</v>
      </c>
      <c r="L8" s="12">
        <f>SUM(L3:L7)</f>
        <v>0.88514774000000007</v>
      </c>
    </row>
    <row r="9" spans="1:15" x14ac:dyDescent="0.35">
      <c r="A9" t="s">
        <v>8</v>
      </c>
      <c r="B9">
        <v>5.18</v>
      </c>
    </row>
    <row r="10" spans="1:15" x14ac:dyDescent="0.35">
      <c r="A10" t="s">
        <v>9</v>
      </c>
      <c r="B10">
        <v>3.4</v>
      </c>
    </row>
    <row r="11" spans="1:15" ht="18.5" x14ac:dyDescent="0.45">
      <c r="A11" t="s">
        <v>10</v>
      </c>
      <c r="B11">
        <v>1.1499999999999999</v>
      </c>
      <c r="F11" s="29" t="s">
        <v>25</v>
      </c>
      <c r="G11" s="29"/>
      <c r="H11" s="29"/>
      <c r="J11" s="20" t="s">
        <v>26</v>
      </c>
      <c r="K11" s="23" t="s">
        <v>28</v>
      </c>
      <c r="L11" s="23" t="s">
        <v>29</v>
      </c>
      <c r="M11" s="20" t="s">
        <v>32</v>
      </c>
      <c r="N11" t="s">
        <v>30</v>
      </c>
      <c r="O11" t="s">
        <v>31</v>
      </c>
    </row>
    <row r="12" spans="1:15" ht="18.5" x14ac:dyDescent="0.45">
      <c r="A12" t="s">
        <v>11</v>
      </c>
      <c r="B12">
        <v>2.4</v>
      </c>
      <c r="F12" s="14" t="s">
        <v>13</v>
      </c>
      <c r="G12" s="14" t="s">
        <v>14</v>
      </c>
      <c r="H12" s="14" t="s">
        <v>15</v>
      </c>
      <c r="J12" s="21">
        <f>SUM(H8,H19,L8)</f>
        <v>4.5764997000000003</v>
      </c>
      <c r="K12" s="24">
        <v>0.126</v>
      </c>
      <c r="L12" s="25">
        <f>0.025*J12</f>
        <v>0.11441249250000002</v>
      </c>
      <c r="M12" s="30">
        <f>SUM(J12,K12,L12)</f>
        <v>4.8169121925000002</v>
      </c>
      <c r="N12">
        <v>5.5</v>
      </c>
      <c r="O12">
        <v>3</v>
      </c>
    </row>
    <row r="13" spans="1:15" ht="18.5" x14ac:dyDescent="0.45">
      <c r="A13" t="s">
        <v>12</v>
      </c>
      <c r="B13">
        <v>1.2</v>
      </c>
      <c r="F13" s="15" t="s">
        <v>7</v>
      </c>
      <c r="G13" s="15">
        <v>0.1</v>
      </c>
      <c r="H13" s="16">
        <f>G13*B8*(1+0.04)</f>
        <v>0.20280000000000001</v>
      </c>
      <c r="J13" s="27"/>
      <c r="K13" s="27"/>
    </row>
    <row r="14" spans="1:15" ht="17" x14ac:dyDescent="0.4">
      <c r="A14" t="s">
        <v>18</v>
      </c>
      <c r="B14">
        <v>6.65</v>
      </c>
      <c r="F14" s="15" t="s">
        <v>8</v>
      </c>
      <c r="G14" s="15">
        <v>3.0000000000000001E-3</v>
      </c>
      <c r="H14" s="16">
        <f>G14*B9*(1-0.04)</f>
        <v>1.49184E-2</v>
      </c>
      <c r="N14" s="20" t="s">
        <v>32</v>
      </c>
    </row>
    <row r="15" spans="1:15" ht="15.5" x14ac:dyDescent="0.35">
      <c r="F15" s="15" t="s">
        <v>9</v>
      </c>
      <c r="G15" s="15">
        <v>0.27</v>
      </c>
      <c r="H15" s="16">
        <f>G15*B10*(1+-0.04)</f>
        <v>0.88127999999999995</v>
      </c>
      <c r="N15" t="s">
        <v>30</v>
      </c>
    </row>
    <row r="16" spans="1:15" ht="15.5" x14ac:dyDescent="0.35">
      <c r="F16" s="15" t="s">
        <v>10</v>
      </c>
      <c r="G16" s="15">
        <v>0.1</v>
      </c>
      <c r="H16" s="16">
        <f>G16*B11*(1+0.04)</f>
        <v>0.1196</v>
      </c>
      <c r="N16" t="s">
        <v>31</v>
      </c>
    </row>
    <row r="17" spans="6:12" ht="15.5" x14ac:dyDescent="0.35">
      <c r="F17" s="15" t="s">
        <v>11</v>
      </c>
      <c r="G17" s="15">
        <v>0.2</v>
      </c>
      <c r="H17" s="16">
        <f>G17*B12*(1+0.04)</f>
        <v>0.49919999999999998</v>
      </c>
    </row>
    <row r="18" spans="6:12" ht="15.5" x14ac:dyDescent="0.35">
      <c r="F18" s="15" t="s">
        <v>12</v>
      </c>
      <c r="G18" s="15">
        <v>0.1</v>
      </c>
      <c r="H18" s="16">
        <f>G18*B13*(1+0.04)</f>
        <v>0.12479999999999999</v>
      </c>
    </row>
    <row r="19" spans="6:12" ht="16.5" x14ac:dyDescent="0.35">
      <c r="F19" s="17" t="s">
        <v>16</v>
      </c>
      <c r="G19" s="17">
        <f>SUM(G13:G18)</f>
        <v>0.77300000000000002</v>
      </c>
      <c r="H19" s="18">
        <f>SUM(H13:H17)</f>
        <v>1.7177983999999999</v>
      </c>
    </row>
    <row r="22" spans="6:12" ht="17" thickBot="1" x14ac:dyDescent="0.4">
      <c r="F22" s="28" t="s">
        <v>19</v>
      </c>
      <c r="G22" s="28"/>
      <c r="H22" s="28"/>
      <c r="J22" s="29" t="s">
        <v>25</v>
      </c>
      <c r="K22" s="29"/>
      <c r="L22" s="29"/>
    </row>
    <row r="23" spans="6:12" ht="16" thickBot="1" x14ac:dyDescent="0.4">
      <c r="F23" s="1" t="s">
        <v>13</v>
      </c>
      <c r="G23" s="2" t="s">
        <v>14</v>
      </c>
      <c r="H23" s="3" t="s">
        <v>15</v>
      </c>
      <c r="J23" s="14" t="s">
        <v>13</v>
      </c>
      <c r="K23" s="14" t="s">
        <v>14</v>
      </c>
      <c r="L23" s="14" t="s">
        <v>15</v>
      </c>
    </row>
    <row r="24" spans="6:12" ht="16" thickBot="1" x14ac:dyDescent="0.4">
      <c r="F24" s="4" t="s">
        <v>2</v>
      </c>
      <c r="G24" s="5">
        <v>0.15</v>
      </c>
      <c r="H24" s="6">
        <f>B2*G24</f>
        <v>1.3320000000000001</v>
      </c>
      <c r="J24" s="15" t="s">
        <v>7</v>
      </c>
      <c r="K24" s="15">
        <v>0.1</v>
      </c>
      <c r="L24" s="16">
        <f t="shared" ref="L24:L29" si="0">K24*B8</f>
        <v>0.19500000000000001</v>
      </c>
    </row>
    <row r="25" spans="6:12" ht="16" thickBot="1" x14ac:dyDescent="0.4">
      <c r="F25" s="4" t="s">
        <v>20</v>
      </c>
      <c r="G25" s="5">
        <v>1.2999999999999999E-2</v>
      </c>
      <c r="H25" s="6">
        <f>B3*G25</f>
        <v>5.6770999999999995E-2</v>
      </c>
      <c r="J25" s="15" t="s">
        <v>8</v>
      </c>
      <c r="K25" s="15">
        <v>3.0000000000000001E-3</v>
      </c>
      <c r="L25" s="16">
        <f t="shared" si="0"/>
        <v>1.554E-2</v>
      </c>
    </row>
    <row r="26" spans="6:12" ht="16" thickBot="1" x14ac:dyDescent="0.4">
      <c r="F26" s="4" t="s">
        <v>21</v>
      </c>
      <c r="G26" s="5">
        <v>7.0000000000000001E-3</v>
      </c>
      <c r="H26" s="6">
        <f>G26*B4</f>
        <v>8.5400000000000007E-3</v>
      </c>
      <c r="J26" s="15" t="s">
        <v>9</v>
      </c>
      <c r="K26" s="15">
        <v>0.27</v>
      </c>
      <c r="L26" s="16">
        <f t="shared" si="0"/>
        <v>0.91800000000000004</v>
      </c>
    </row>
    <row r="27" spans="6:12" ht="16" thickBot="1" x14ac:dyDescent="0.4">
      <c r="F27" s="4" t="s">
        <v>22</v>
      </c>
      <c r="G27" s="5">
        <v>6.0000000000000001E-3</v>
      </c>
      <c r="H27" s="6">
        <f>G27*B5</f>
        <v>0.111432</v>
      </c>
      <c r="J27" s="15" t="s">
        <v>10</v>
      </c>
      <c r="K27" s="15">
        <v>0.1</v>
      </c>
      <c r="L27" s="16">
        <f t="shared" si="0"/>
        <v>0.11499999999999999</v>
      </c>
    </row>
    <row r="28" spans="6:12" ht="16" thickBot="1" x14ac:dyDescent="0.4">
      <c r="F28" s="4" t="s">
        <v>6</v>
      </c>
      <c r="G28" s="5">
        <v>1.6E-2</v>
      </c>
      <c r="H28" s="6">
        <f>G28*B6</f>
        <v>0.25136000000000003</v>
      </c>
      <c r="J28" s="15" t="s">
        <v>11</v>
      </c>
      <c r="K28" s="15">
        <v>0.2</v>
      </c>
      <c r="L28" s="16">
        <f t="shared" si="0"/>
        <v>0.48</v>
      </c>
    </row>
    <row r="29" spans="6:12" ht="17" thickBot="1" x14ac:dyDescent="0.4">
      <c r="F29" s="7" t="s">
        <v>16</v>
      </c>
      <c r="G29" s="8">
        <f>SUM(G24:G28)</f>
        <v>0.192</v>
      </c>
      <c r="H29" s="9">
        <f>SUM(H24:H28)</f>
        <v>1.760103</v>
      </c>
      <c r="J29" s="15" t="s">
        <v>12</v>
      </c>
      <c r="K29" s="15">
        <v>0.1</v>
      </c>
      <c r="L29" s="16">
        <f t="shared" si="0"/>
        <v>0.12</v>
      </c>
    </row>
    <row r="30" spans="6:12" ht="16.5" x14ac:dyDescent="0.35">
      <c r="J30" s="19" t="s">
        <v>16</v>
      </c>
      <c r="K30" s="19">
        <f>SUM(K24:K29)</f>
        <v>0.77300000000000002</v>
      </c>
      <c r="L30" s="18">
        <f>SUM(L24:L28)</f>
        <v>1.7235400000000001</v>
      </c>
    </row>
    <row r="34" spans="6:10" ht="17" thickBot="1" x14ac:dyDescent="0.4">
      <c r="F34" s="26" t="s">
        <v>23</v>
      </c>
      <c r="G34" s="26"/>
      <c r="H34" s="26"/>
      <c r="J34" s="22" t="s">
        <v>27</v>
      </c>
    </row>
    <row r="35" spans="6:10" ht="16" thickBot="1" x14ac:dyDescent="0.4">
      <c r="F35" s="1" t="s">
        <v>13</v>
      </c>
      <c r="G35" s="2" t="s">
        <v>14</v>
      </c>
      <c r="H35" s="3" t="s">
        <v>15</v>
      </c>
      <c r="J35">
        <f>SUM(H29+L30+H41)</f>
        <v>4.3379089999999998</v>
      </c>
    </row>
    <row r="36" spans="6:10" ht="16" thickBot="1" x14ac:dyDescent="0.4">
      <c r="F36" s="4" t="s">
        <v>24</v>
      </c>
      <c r="G36" s="5">
        <v>0.15</v>
      </c>
      <c r="H36" s="6">
        <f>G36*B7</f>
        <v>0.18</v>
      </c>
    </row>
    <row r="37" spans="6:10" ht="16" thickBot="1" x14ac:dyDescent="0.4">
      <c r="F37" s="4" t="s">
        <v>20</v>
      </c>
      <c r="G37" s="5">
        <v>8.0000000000000002E-3</v>
      </c>
      <c r="H37" s="6">
        <f>B3*G37</f>
        <v>3.4936000000000002E-2</v>
      </c>
    </row>
    <row r="38" spans="6:10" ht="16" thickBot="1" x14ac:dyDescent="0.4">
      <c r="F38" s="4" t="s">
        <v>21</v>
      </c>
      <c r="G38" s="5">
        <v>1.5E-3</v>
      </c>
      <c r="H38" s="6">
        <f>G38*B4</f>
        <v>1.83E-3</v>
      </c>
    </row>
    <row r="39" spans="6:10" ht="16" thickBot="1" x14ac:dyDescent="0.4">
      <c r="F39" s="4" t="s">
        <v>7</v>
      </c>
      <c r="G39" s="5">
        <v>0.02</v>
      </c>
      <c r="H39" s="6">
        <f>G39*B8</f>
        <v>3.9E-2</v>
      </c>
    </row>
    <row r="40" spans="6:10" ht="16" thickBot="1" x14ac:dyDescent="0.4">
      <c r="F40" s="4" t="s">
        <v>18</v>
      </c>
      <c r="G40" s="5">
        <v>0.09</v>
      </c>
      <c r="H40" s="6">
        <f>G40*B14</f>
        <v>0.59850000000000003</v>
      </c>
    </row>
    <row r="41" spans="6:10" ht="17" thickBot="1" x14ac:dyDescent="0.4">
      <c r="F41" s="10" t="s">
        <v>16</v>
      </c>
      <c r="G41" s="11">
        <f>SUM(G36:G40)</f>
        <v>0.26949999999999996</v>
      </c>
      <c r="H41" s="12">
        <f>SUM(H36:H40)</f>
        <v>0.85426599999999997</v>
      </c>
    </row>
  </sheetData>
  <mergeCells count="7">
    <mergeCell ref="F34:H34"/>
    <mergeCell ref="J13:K13"/>
    <mergeCell ref="F1:H1"/>
    <mergeCell ref="J1:L1"/>
    <mergeCell ref="F11:H11"/>
    <mergeCell ref="F22:H22"/>
    <mergeCell ref="J22:L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Eirini Foti</dc:creator>
  <cp:lastModifiedBy>Eirini Foti</cp:lastModifiedBy>
  <dcterms:created xsi:type="dcterms:W3CDTF">2025-04-08T10:16:40Z</dcterms:created>
  <dcterms:modified xsi:type="dcterms:W3CDTF">2025-04-11T12:04:51Z</dcterms:modified>
</cp:coreProperties>
</file>