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heocarakis\Documents\Academic\2020\Growth\"/>
    </mc:Choice>
  </mc:AlternateContent>
  <xr:revisionPtr revIDLastSave="0" documentId="13_ncr:1_{6D0E1462-4E40-445D-96BD-8AE09A74AE47}" xr6:coauthVersionLast="47" xr6:coauthVersionMax="47" xr10:uidLastSave="{00000000-0000-0000-0000-000000000000}"/>
  <bookViews>
    <workbookView xWindow="-120" yWindow="-120" windowWidth="29040" windowHeight="15840" activeTab="1" xr2:uid="{0E45A7A6-06F0-4C7C-A640-F7253986CC7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2" l="1"/>
  <c r="E29" i="2"/>
  <c r="I75" i="2" s="1"/>
  <c r="K28" i="1"/>
  <c r="K27" i="1"/>
  <c r="K26" i="1"/>
  <c r="K25" i="1"/>
  <c r="K24" i="1"/>
  <c r="K23" i="1"/>
  <c r="K22" i="1"/>
  <c r="K21" i="1"/>
  <c r="K20" i="1"/>
  <c r="K19" i="1"/>
  <c r="K18" i="1"/>
  <c r="J28" i="1"/>
  <c r="J27" i="1"/>
  <c r="J26" i="1"/>
  <c r="J25" i="1"/>
  <c r="J24" i="1"/>
  <c r="J23" i="1"/>
  <c r="J22" i="1"/>
  <c r="J21" i="1"/>
  <c r="J20" i="1"/>
  <c r="J19" i="1"/>
  <c r="J18" i="1"/>
  <c r="F18" i="1"/>
  <c r="I70" i="2" l="1"/>
  <c r="I71" i="2"/>
  <c r="I33" i="2"/>
  <c r="I39" i="2"/>
  <c r="I45" i="2"/>
  <c r="I58" i="2"/>
  <c r="I64" i="2"/>
  <c r="I34" i="2"/>
  <c r="I40" i="2"/>
  <c r="I46" i="2"/>
  <c r="I59" i="2"/>
  <c r="I65" i="2"/>
  <c r="I29" i="2"/>
  <c r="I35" i="2"/>
  <c r="I41" i="2"/>
  <c r="I47" i="2"/>
  <c r="I60" i="2"/>
  <c r="I66" i="2"/>
  <c r="I72" i="2"/>
  <c r="I73" i="2"/>
  <c r="I74" i="2"/>
  <c r="I30" i="2"/>
  <c r="I36" i="2"/>
  <c r="I42" i="2"/>
  <c r="I48" i="2"/>
  <c r="I61" i="2"/>
  <c r="I67" i="2"/>
  <c r="I31" i="2"/>
  <c r="I37" i="2"/>
  <c r="I43" i="2"/>
  <c r="I56" i="2"/>
  <c r="I62" i="2"/>
  <c r="I68" i="2"/>
  <c r="I32" i="2"/>
  <c r="I38" i="2"/>
  <c r="I44" i="2"/>
  <c r="I57" i="2"/>
  <c r="I63" i="2"/>
  <c r="I69" i="2"/>
</calcChain>
</file>

<file path=xl/sharedStrings.xml><?xml version="1.0" encoding="utf-8"?>
<sst xmlns="http://schemas.openxmlformats.org/spreadsheetml/2006/main" count="14" uniqueCount="11">
  <si>
    <t>a</t>
  </si>
  <si>
    <t>n+g+d</t>
  </si>
  <si>
    <t>s</t>
  </si>
  <si>
    <t>c</t>
  </si>
  <si>
    <t>c*</t>
  </si>
  <si>
    <t>n+g+δ</t>
  </si>
  <si>
    <t>α</t>
  </si>
  <si>
    <r>
      <rPr>
        <i/>
        <sz val="16"/>
        <color theme="1"/>
        <rFont val="Times New Roman"/>
        <family val="1"/>
        <charset val="161"/>
      </rPr>
      <t>α</t>
    </r>
    <r>
      <rPr>
        <sz val="16"/>
        <color theme="1"/>
        <rFont val="Times New Roman"/>
        <family val="1"/>
        <charset val="161"/>
      </rPr>
      <t>/(1-</t>
    </r>
    <r>
      <rPr>
        <i/>
        <sz val="16"/>
        <color theme="1"/>
        <rFont val="Times New Roman"/>
        <family val="1"/>
        <charset val="161"/>
      </rPr>
      <t>α</t>
    </r>
    <r>
      <rPr>
        <sz val="16"/>
        <color theme="1"/>
        <rFont val="Times New Roman"/>
        <family val="1"/>
        <charset val="161"/>
      </rPr>
      <t>)</t>
    </r>
  </si>
  <si>
    <r>
      <t>1/(1-</t>
    </r>
    <r>
      <rPr>
        <i/>
        <sz val="16"/>
        <color theme="1"/>
        <rFont val="Times New Roman"/>
        <family val="1"/>
        <charset val="161"/>
      </rPr>
      <t>α</t>
    </r>
    <r>
      <rPr>
        <sz val="16"/>
        <color theme="1"/>
        <rFont val="Times New Roman"/>
        <family val="1"/>
        <charset val="161"/>
      </rPr>
      <t>)</t>
    </r>
  </si>
  <si>
    <t>για διάφορα επίπεδα του ποσοστού αποταμίευσης s</t>
  </si>
  <si>
    <t xml:space="preserve">Υπολογισμός κατανάλωσης ανά μονάδα αποτελεσματικής εργασίας σε σταθερή κατάσταση c*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</si>
</sst>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i/>
      <sz val="16"/>
      <color theme="1"/>
      <name val="Times New Roman"/>
      <family val="1"/>
      <charset val="161"/>
    </font>
    <font>
      <sz val="16"/>
      <color theme="1"/>
      <name val="Times New Roman"/>
      <family val="1"/>
      <charset val="161"/>
    </font>
    <font>
      <sz val="22"/>
      <color theme="1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Sheet2!$I$28</c:f>
              <c:strCache>
                <c:ptCount val="1"/>
                <c:pt idx="0">
                  <c:v>c*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>
                  <a:outerShdw blurRad="50800" dist="50800" dir="5400000" sx="74000" sy="74000" algn="ctr" rotWithShape="0">
                    <a:srgbClr val="000000">
                      <a:alpha val="47000"/>
                    </a:srgbClr>
                  </a:outerShdw>
                </a:effectLst>
              </c:spPr>
            </c:marker>
            <c:bubble3D val="0"/>
            <c:spPr>
              <a:ln w="19050" cap="rnd">
                <a:solidFill>
                  <a:schemeClr val="accent1"/>
                </a:solidFill>
                <a:round/>
              </a:ln>
              <a:effectLst>
                <a:outerShdw blurRad="50800" dist="50800" dir="5400000" sx="74000" sy="74000" algn="ctr" rotWithShape="0">
                  <a:srgbClr val="000000">
                    <a:alpha val="47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0C6-4847-8513-E31D6894F6A4}"/>
              </c:ext>
            </c:extLst>
          </c:dPt>
          <c:dLbls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C6-4847-8513-E31D6894F6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Sheet2!$H$29:$H$48</c:f>
              <c:numCache>
                <c:formatCode>General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numCache>
            </c:numRef>
          </c:xVal>
          <c:yVal>
            <c:numRef>
              <c:f>Sheet2!$I$29:$I$48</c:f>
              <c:numCache>
                <c:formatCode>General</c:formatCode>
                <c:ptCount val="20"/>
                <c:pt idx="0">
                  <c:v>0</c:v>
                </c:pt>
                <c:pt idx="1">
                  <c:v>0.99</c:v>
                </c:pt>
                <c:pt idx="2">
                  <c:v>1.3189821887797091</c:v>
                </c:pt>
                <c:pt idx="3">
                  <c:v>1.5532890189909663</c:v>
                </c:pt>
                <c:pt idx="4">
                  <c:v>1.7389894353867008</c:v>
                </c:pt>
                <c:pt idx="5">
                  <c:v>1.8935735498567541</c:v>
                </c:pt>
                <c:pt idx="6">
                  <c:v>2.0259151242074691</c:v>
                </c:pt>
                <c:pt idx="7">
                  <c:v>2.1412522032644086</c:v>
                </c:pt>
                <c:pt idx="8">
                  <c:v>2.2429851237362346</c:v>
                </c:pt>
                <c:pt idx="9">
                  <c:v>2.3334713217465262</c:v>
                </c:pt>
                <c:pt idx="10">
                  <c:v>2.4144262157517535</c:v>
                </c:pt>
                <c:pt idx="11">
                  <c:v>2.8885126301127961</c:v>
                </c:pt>
                <c:pt idx="12">
                  <c:v>3.0071147877019224</c:v>
                </c:pt>
                <c:pt idx="13">
                  <c:v>2.915737278967355</c:v>
                </c:pt>
                <c:pt idx="14">
                  <c:v>2.6736220001334838</c:v>
                </c:pt>
                <c:pt idx="15">
                  <c:v>2.3127293554489303</c:v>
                </c:pt>
                <c:pt idx="16">
                  <c:v>1.853009123332539</c:v>
                </c:pt>
                <c:pt idx="17">
                  <c:v>1.3080971218091699</c:v>
                </c:pt>
                <c:pt idx="18">
                  <c:v>0.68791139596211348</c:v>
                </c:pt>
                <c:pt idx="1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C6-4847-8513-E31D6894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922096"/>
        <c:axId val="1091922512"/>
      </c:scatterChart>
      <c:valAx>
        <c:axId val="10919220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922512"/>
        <c:crosses val="autoZero"/>
        <c:crossBetween val="midCat"/>
      </c:valAx>
      <c:valAx>
        <c:axId val="109192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922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Sheet2!$I$55</c:f>
              <c:strCache>
                <c:ptCount val="1"/>
                <c:pt idx="0">
                  <c:v>c*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7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>
                  <a:glow>
                    <a:schemeClr val="accent1">
                      <a:alpha val="40000"/>
                    </a:schemeClr>
                  </a:glow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c:spPr>
            </c:marker>
            <c:bubble3D val="0"/>
            <c:spPr>
              <a:ln w="19050" cap="rnd">
                <a:solidFill>
                  <a:schemeClr val="accent1"/>
                </a:solidFill>
                <a:round/>
              </a:ln>
              <a:effectLst>
                <a:glow>
                  <a:schemeClr val="accent1">
                    <a:alpha val="40000"/>
                  </a:schemeClr>
                </a:glow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F40-4412-826B-9FAE1D8EF0A2}"/>
              </c:ext>
            </c:extLst>
          </c:dPt>
          <c:xVal>
            <c:numRef>
              <c:f>Sheet2!$H$56:$H$75</c:f>
              <c:numCache>
                <c:formatCode>General</c:formatCode>
                <c:ptCount val="2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</c:numCache>
            </c:numRef>
          </c:xVal>
          <c:yVal>
            <c:numRef>
              <c:f>Sheet2!$I$56:$I$75</c:f>
              <c:numCache>
                <c:formatCode>General</c:formatCode>
                <c:ptCount val="20"/>
                <c:pt idx="0">
                  <c:v>0</c:v>
                </c:pt>
                <c:pt idx="1">
                  <c:v>0.99</c:v>
                </c:pt>
                <c:pt idx="2">
                  <c:v>1.3189821887797091</c:v>
                </c:pt>
                <c:pt idx="3">
                  <c:v>1.5532890189909663</c:v>
                </c:pt>
                <c:pt idx="4">
                  <c:v>1.7389894353867008</c:v>
                </c:pt>
                <c:pt idx="5">
                  <c:v>1.8935735498567539</c:v>
                </c:pt>
                <c:pt idx="6">
                  <c:v>2.0259151242074691</c:v>
                </c:pt>
                <c:pt idx="7">
                  <c:v>2.1412522032644081</c:v>
                </c:pt>
                <c:pt idx="8">
                  <c:v>2.2429851237362346</c:v>
                </c:pt>
                <c:pt idx="9">
                  <c:v>2.3334713217465262</c:v>
                </c:pt>
                <c:pt idx="10">
                  <c:v>2.414426215751754</c:v>
                </c:pt>
                <c:pt idx="11">
                  <c:v>2.8885126301127961</c:v>
                </c:pt>
                <c:pt idx="12">
                  <c:v>3.0071147877019224</c:v>
                </c:pt>
                <c:pt idx="13">
                  <c:v>2.9157372789673546</c:v>
                </c:pt>
                <c:pt idx="14">
                  <c:v>2.6736220001334834</c:v>
                </c:pt>
                <c:pt idx="15">
                  <c:v>2.3127293554489285</c:v>
                </c:pt>
                <c:pt idx="16">
                  <c:v>1.8530091233325414</c:v>
                </c:pt>
                <c:pt idx="17">
                  <c:v>1.3080971218091675</c:v>
                </c:pt>
                <c:pt idx="18">
                  <c:v>0.68791139596211293</c:v>
                </c:pt>
                <c:pt idx="1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40-4412-826B-9FAE1D8EF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21456"/>
        <c:axId val="861221040"/>
      </c:scatterChart>
      <c:valAx>
        <c:axId val="86122145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221040"/>
        <c:crosses val="autoZero"/>
        <c:crossBetween val="midCat"/>
      </c:valAx>
      <c:valAx>
        <c:axId val="86122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22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11</xdr:col>
          <xdr:colOff>79547</xdr:colOff>
          <xdr:row>8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321CD6F-0B0B-4468-A059-07D0962E3B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200024</xdr:colOff>
      <xdr:row>28</xdr:row>
      <xdr:rowOff>4761</xdr:rowOff>
    </xdr:from>
    <xdr:to>
      <xdr:col>21</xdr:col>
      <xdr:colOff>523875</xdr:colOff>
      <xdr:row>46</xdr:row>
      <xdr:rowOff>161924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56154A8-CE45-48EB-A97A-5CEAABBB0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495300</xdr:colOff>
      <xdr:row>54</xdr:row>
      <xdr:rowOff>38100</xdr:rowOff>
    </xdr:from>
    <xdr:to>
      <xdr:col>21</xdr:col>
      <xdr:colOff>504825</xdr:colOff>
      <xdr:row>75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7BA156E-75AC-446E-AC85-C901A216EE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</xdr:row>
          <xdr:rowOff>161925</xdr:rowOff>
        </xdr:from>
        <xdr:to>
          <xdr:col>12</xdr:col>
          <xdr:colOff>590550</xdr:colOff>
          <xdr:row>23</xdr:row>
          <xdr:rowOff>164189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DDC3767-1E52-4A15-8ABC-BE3571D0B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609599</xdr:colOff>
          <xdr:row>24</xdr:row>
          <xdr:rowOff>0</xdr:rowOff>
        </xdr:from>
        <xdr:to>
          <xdr:col>2</xdr:col>
          <xdr:colOff>556590</xdr:colOff>
          <xdr:row>25</xdr:row>
          <xdr:rowOff>257175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7B77A53C-C4B3-45BF-9209-F375BBAD2E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190499</xdr:rowOff>
        </xdr:from>
        <xdr:to>
          <xdr:col>9</xdr:col>
          <xdr:colOff>114300</xdr:colOff>
          <xdr:row>23</xdr:row>
          <xdr:rowOff>77776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704FA860-361E-4046-B114-F95B088BA9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48</xdr:row>
          <xdr:rowOff>66675</xdr:rowOff>
        </xdr:from>
        <xdr:to>
          <xdr:col>6</xdr:col>
          <xdr:colOff>555740</xdr:colOff>
          <xdr:row>53</xdr:row>
          <xdr:rowOff>38100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B2258C55-3906-42B5-92E2-D6F823E38E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0</xdr:colOff>
      <xdr:row>2</xdr:row>
      <xdr:rowOff>0</xdr:rowOff>
    </xdr:from>
    <xdr:to>
      <xdr:col>25</xdr:col>
      <xdr:colOff>220042</xdr:colOff>
      <xdr:row>23</xdr:row>
      <xdr:rowOff>29137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08AC959-26FA-4B8D-A62D-E813475FB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34400" y="381000"/>
          <a:ext cx="6925642" cy="4029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2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541D3-87F5-47C9-9A65-FDA52975C1F0}">
  <dimension ref="E15:K28"/>
  <sheetViews>
    <sheetView workbookViewId="0">
      <selection activeCell="O22" sqref="O22"/>
    </sheetView>
  </sheetViews>
  <sheetFormatPr defaultRowHeight="15" x14ac:dyDescent="0.25"/>
  <sheetData>
    <row r="15" spans="5:6" x14ac:dyDescent="0.25">
      <c r="E15" t="s">
        <v>0</v>
      </c>
      <c r="F15" t="s">
        <v>1</v>
      </c>
    </row>
    <row r="16" spans="5:6" x14ac:dyDescent="0.25">
      <c r="E16">
        <v>0.3</v>
      </c>
      <c r="F16">
        <v>0.1</v>
      </c>
    </row>
    <row r="17" spans="6:11" x14ac:dyDescent="0.25">
      <c r="I17" t="s">
        <v>2</v>
      </c>
      <c r="J17" t="s">
        <v>3</v>
      </c>
    </row>
    <row r="18" spans="6:11" x14ac:dyDescent="0.25">
      <c r="F18">
        <f>F16^(E16/(E16-1))</f>
        <v>2.6826957952797259</v>
      </c>
      <c r="I18">
        <v>0</v>
      </c>
      <c r="J18">
        <f>$F$18*I18^(1/(1-$E$16))*(I18^$E$16-1)</f>
        <v>0</v>
      </c>
      <c r="K18">
        <f>J18*-1</f>
        <v>0</v>
      </c>
    </row>
    <row r="19" spans="6:11" x14ac:dyDescent="0.25">
      <c r="I19">
        <v>0.1</v>
      </c>
      <c r="J19">
        <f t="shared" ref="J19:J28" si="0">$F$18*I19^(1/(1-$E$16))*(I19^$E$16-1)</f>
        <v>-4.9881276637272771E-2</v>
      </c>
      <c r="K19">
        <f t="shared" ref="K19:K28" si="1">J19*-1</f>
        <v>4.9881276637272771E-2</v>
      </c>
    </row>
    <row r="20" spans="6:11" x14ac:dyDescent="0.25">
      <c r="I20">
        <v>0.2</v>
      </c>
      <c r="J20">
        <f t="shared" si="0"/>
        <v>-0.10308683958736167</v>
      </c>
      <c r="K20">
        <f t="shared" si="1"/>
        <v>0.10308683958736167</v>
      </c>
    </row>
    <row r="21" spans="6:11" x14ac:dyDescent="0.25">
      <c r="I21">
        <v>0.3</v>
      </c>
      <c r="J21">
        <f t="shared" si="0"/>
        <v>-0.14563511244074609</v>
      </c>
      <c r="K21">
        <f t="shared" si="1"/>
        <v>0.14563511244074609</v>
      </c>
    </row>
    <row r="22" spans="6:11" x14ac:dyDescent="0.25">
      <c r="I22">
        <v>0.4</v>
      </c>
      <c r="J22">
        <f t="shared" si="0"/>
        <v>-0.17414689957005194</v>
      </c>
      <c r="K22">
        <f t="shared" si="1"/>
        <v>0.17414689957005194</v>
      </c>
    </row>
    <row r="23" spans="6:11" x14ac:dyDescent="0.25">
      <c r="I23">
        <v>0.5</v>
      </c>
      <c r="J23">
        <f t="shared" si="0"/>
        <v>-0.18711257700464318</v>
      </c>
      <c r="K23">
        <f t="shared" si="1"/>
        <v>0.18711257700464318</v>
      </c>
    </row>
    <row r="24" spans="6:11" x14ac:dyDescent="0.25">
      <c r="I24">
        <v>0.6</v>
      </c>
      <c r="J24">
        <f t="shared" si="0"/>
        <v>-0.18373256968726362</v>
      </c>
      <c r="K24">
        <f t="shared" si="1"/>
        <v>0.18373256968726362</v>
      </c>
    </row>
    <row r="25" spans="6:11" x14ac:dyDescent="0.25">
      <c r="I25">
        <v>0.7</v>
      </c>
      <c r="J25">
        <f t="shared" si="0"/>
        <v>-0.16354928246434108</v>
      </c>
      <c r="K25">
        <f t="shared" si="1"/>
        <v>0.16354928246434108</v>
      </c>
    </row>
    <row r="26" spans="6:11" x14ac:dyDescent="0.25">
      <c r="I26">
        <v>0.8</v>
      </c>
      <c r="J26">
        <f t="shared" si="0"/>
        <v>-0.12629284197625312</v>
      </c>
      <c r="K26">
        <f t="shared" si="1"/>
        <v>0.12629284197625312</v>
      </c>
    </row>
    <row r="27" spans="6:11" x14ac:dyDescent="0.25">
      <c r="I27">
        <v>0.9</v>
      </c>
      <c r="J27">
        <f t="shared" si="0"/>
        <v>-7.1805412637436505E-2</v>
      </c>
      <c r="K27">
        <f t="shared" si="1"/>
        <v>7.1805412637436505E-2</v>
      </c>
    </row>
    <row r="28" spans="6:11" x14ac:dyDescent="0.25">
      <c r="I28">
        <v>1</v>
      </c>
      <c r="J28">
        <f t="shared" si="0"/>
        <v>0</v>
      </c>
      <c r="K28">
        <f t="shared" si="1"/>
        <v>0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1026" r:id="rId3">
          <objectPr defaultSize="0" autoPict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11</xdr:col>
                <xdr:colOff>76200</xdr:colOff>
                <xdr:row>8</xdr:row>
                <xdr:rowOff>85725</xdr:rowOff>
              </to>
            </anchor>
          </objectPr>
        </oleObject>
      </mc:Choice>
      <mc:Fallback>
        <oleObject progId="Equation.DSMT4" shapeId="1026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F8088-C7DB-492C-90D6-DF6DB356892F}">
  <dimension ref="D25:I75"/>
  <sheetViews>
    <sheetView tabSelected="1" topLeftCell="A4" workbookViewId="0">
      <selection activeCell="X30" sqref="X30"/>
    </sheetView>
  </sheetViews>
  <sheetFormatPr defaultRowHeight="15" x14ac:dyDescent="0.25"/>
  <sheetData>
    <row r="25" spans="4:9" ht="27.75" x14ac:dyDescent="0.4">
      <c r="H25" s="6" t="s">
        <v>10</v>
      </c>
    </row>
    <row r="26" spans="4:9" ht="27.75" x14ac:dyDescent="0.4">
      <c r="H26" s="6" t="s">
        <v>9</v>
      </c>
    </row>
    <row r="27" spans="4:9" ht="27.75" x14ac:dyDescent="0.4">
      <c r="H27" s="6"/>
    </row>
    <row r="28" spans="4:9" ht="21" x14ac:dyDescent="0.35">
      <c r="D28" s="4" t="s">
        <v>6</v>
      </c>
      <c r="E28" s="5" t="s">
        <v>7</v>
      </c>
      <c r="F28" s="5" t="s">
        <v>8</v>
      </c>
      <c r="H28" s="1" t="s">
        <v>2</v>
      </c>
      <c r="I28" s="1" t="s">
        <v>4</v>
      </c>
    </row>
    <row r="29" spans="4:9" ht="21" x14ac:dyDescent="0.35">
      <c r="D29" s="2">
        <v>0.3</v>
      </c>
      <c r="E29" s="2">
        <f>D29/(1-D29)</f>
        <v>0.4285714285714286</v>
      </c>
      <c r="F29" s="2">
        <f>1/(1-D29)</f>
        <v>1.4285714285714286</v>
      </c>
      <c r="H29">
        <v>0</v>
      </c>
      <c r="I29">
        <f>(H29/$D$31)^$E$29-$D$31*(H29/$D$31)^$F$29</f>
        <v>0</v>
      </c>
    </row>
    <row r="30" spans="4:9" ht="21" x14ac:dyDescent="0.35">
      <c r="D30" s="4" t="s">
        <v>5</v>
      </c>
      <c r="E30" s="2"/>
      <c r="F30" s="2"/>
      <c r="H30">
        <v>0.01</v>
      </c>
      <c r="I30">
        <f>(H30/$D$31)^$E$29-$D$31*(H30/$D$31)^$F$29</f>
        <v>0.99</v>
      </c>
    </row>
    <row r="31" spans="4:9" ht="21" x14ac:dyDescent="0.35">
      <c r="D31" s="2">
        <v>0.01</v>
      </c>
      <c r="E31" s="2"/>
      <c r="F31" s="2"/>
      <c r="H31">
        <v>0.02</v>
      </c>
      <c r="I31">
        <f>(H31/$D$31)^$E$29-$D$31*(H31/$D$31)^$F$29</f>
        <v>1.3189821887797091</v>
      </c>
    </row>
    <row r="32" spans="4:9" x14ac:dyDescent="0.25">
      <c r="H32">
        <v>0.03</v>
      </c>
      <c r="I32">
        <f>(H32/$D$31)^$E$29-$D$31*(H32/$D$31)^$F$29</f>
        <v>1.5532890189909663</v>
      </c>
    </row>
    <row r="33" spans="8:9" x14ac:dyDescent="0.25">
      <c r="H33">
        <v>0.04</v>
      </c>
      <c r="I33">
        <f>(H33/$D$31)^$E$29-$D$31*(H33/$D$31)^$F$29</f>
        <v>1.7389894353867008</v>
      </c>
    </row>
    <row r="34" spans="8:9" x14ac:dyDescent="0.25">
      <c r="H34">
        <v>0.05</v>
      </c>
      <c r="I34">
        <f>(H34/$D$31)^$E$29-$D$31*(H34/$D$31)^$F$29</f>
        <v>1.8935735498567541</v>
      </c>
    </row>
    <row r="35" spans="8:9" x14ac:dyDescent="0.25">
      <c r="H35">
        <v>0.06</v>
      </c>
      <c r="I35">
        <f>(H35/$D$31)^$E$29-$D$31*(H35/$D$31)^$F$29</f>
        <v>2.0259151242074691</v>
      </c>
    </row>
    <row r="36" spans="8:9" x14ac:dyDescent="0.25">
      <c r="H36">
        <v>7.0000000000000007E-2</v>
      </c>
      <c r="I36">
        <f>(H36/$D$31)^$E$29-$D$31*(H36/$D$31)^$F$29</f>
        <v>2.1412522032644086</v>
      </c>
    </row>
    <row r="37" spans="8:9" x14ac:dyDescent="0.25">
      <c r="H37">
        <v>0.08</v>
      </c>
      <c r="I37">
        <f>(H37/$D$31)^$E$29-$D$31*(H37/$D$31)^$F$29</f>
        <v>2.2429851237362346</v>
      </c>
    </row>
    <row r="38" spans="8:9" x14ac:dyDescent="0.25">
      <c r="H38">
        <v>0.09</v>
      </c>
      <c r="I38">
        <f>(H38/$D$31)^$E$29-$D$31*(H38/$D$31)^$F$29</f>
        <v>2.3334713217465262</v>
      </c>
    </row>
    <row r="39" spans="8:9" x14ac:dyDescent="0.25">
      <c r="H39">
        <v>0.1</v>
      </c>
      <c r="I39">
        <f>(H39/$D$31)^$E$29-$D$31*(H39/$D$31)^$F$29</f>
        <v>2.4144262157517535</v>
      </c>
    </row>
    <row r="40" spans="8:9" x14ac:dyDescent="0.25">
      <c r="H40">
        <v>0.2</v>
      </c>
      <c r="I40">
        <f>(H40/$D$31)^$E$29-$D$31*(H40/$D$31)^$F$29</f>
        <v>2.8885126301127961</v>
      </c>
    </row>
    <row r="41" spans="8:9" x14ac:dyDescent="0.25">
      <c r="H41" s="3">
        <v>0.3</v>
      </c>
      <c r="I41" s="3">
        <f>(H41/$D$31)^$E$29-$D$31*(H41/$D$31)^$F$29</f>
        <v>3.0071147877019224</v>
      </c>
    </row>
    <row r="42" spans="8:9" x14ac:dyDescent="0.25">
      <c r="H42">
        <v>0.4</v>
      </c>
      <c r="I42">
        <f>(H42/$D$31)^$E$29-$D$31*(H42/$D$31)^$F$29</f>
        <v>2.915737278967355</v>
      </c>
    </row>
    <row r="43" spans="8:9" x14ac:dyDescent="0.25">
      <c r="H43">
        <v>0.5</v>
      </c>
      <c r="I43">
        <f>(H43/$D$31)^$E$29-$D$31*(H43/$D$31)^$F$29</f>
        <v>2.6736220001334838</v>
      </c>
    </row>
    <row r="44" spans="8:9" x14ac:dyDescent="0.25">
      <c r="H44">
        <v>0.6</v>
      </c>
      <c r="I44">
        <f>(H44/$D$31)^$E$29-$D$31*(H44/$D$31)^$F$29</f>
        <v>2.3127293554489303</v>
      </c>
    </row>
    <row r="45" spans="8:9" x14ac:dyDescent="0.25">
      <c r="H45">
        <v>0.7</v>
      </c>
      <c r="I45">
        <f>(H45/$D$31)^$E$29-$D$31*(H45/$D$31)^$F$29</f>
        <v>1.853009123332539</v>
      </c>
    </row>
    <row r="46" spans="8:9" x14ac:dyDescent="0.25">
      <c r="H46">
        <v>0.8</v>
      </c>
      <c r="I46">
        <f>(H46/$D$31)^$E$29-$D$31*(H46/$D$31)^$F$29</f>
        <v>1.3080971218091699</v>
      </c>
    </row>
    <row r="47" spans="8:9" x14ac:dyDescent="0.25">
      <c r="H47">
        <v>0.9</v>
      </c>
      <c r="I47">
        <f>(H47/$D$31)^$E$29-$D$31*(H47/$D$31)^$F$29</f>
        <v>0.68791139596211348</v>
      </c>
    </row>
    <row r="48" spans="8:9" x14ac:dyDescent="0.25">
      <c r="H48">
        <v>1</v>
      </c>
      <c r="I48">
        <f>(H48/$D$31)^$E$29-$D$31*(H48/$D$31)^$F$29</f>
        <v>0</v>
      </c>
    </row>
    <row r="55" spans="8:9" ht="21" x14ac:dyDescent="0.35">
      <c r="H55" s="1" t="s">
        <v>2</v>
      </c>
      <c r="I55" s="1" t="s">
        <v>4</v>
      </c>
    </row>
    <row r="56" spans="8:9" x14ac:dyDescent="0.25">
      <c r="H56">
        <v>0</v>
      </c>
      <c r="I56">
        <f>(1-H56)*((H56/$D$31)^$E$29)</f>
        <v>0</v>
      </c>
    </row>
    <row r="57" spans="8:9" x14ac:dyDescent="0.25">
      <c r="H57">
        <v>0.01</v>
      </c>
      <c r="I57">
        <f>(1-H57)*((H57/$D$31)^$E$29)</f>
        <v>0.99</v>
      </c>
    </row>
    <row r="58" spans="8:9" x14ac:dyDescent="0.25">
      <c r="H58">
        <v>0.02</v>
      </c>
      <c r="I58">
        <f>(1-H58)*((H58/$D$31)^$E$29)</f>
        <v>1.3189821887797091</v>
      </c>
    </row>
    <row r="59" spans="8:9" x14ac:dyDescent="0.25">
      <c r="H59">
        <v>0.03</v>
      </c>
      <c r="I59">
        <f>(1-H59)*((H59/$D$31)^$E$29)</f>
        <v>1.5532890189909663</v>
      </c>
    </row>
    <row r="60" spans="8:9" x14ac:dyDescent="0.25">
      <c r="H60">
        <v>0.04</v>
      </c>
      <c r="I60">
        <f>(1-H60)*((H60/$D$31)^$E$29)</f>
        <v>1.7389894353867008</v>
      </c>
    </row>
    <row r="61" spans="8:9" x14ac:dyDescent="0.25">
      <c r="H61">
        <v>0.05</v>
      </c>
      <c r="I61">
        <f>(1-H61)*((H61/$D$31)^$E$29)</f>
        <v>1.8935735498567539</v>
      </c>
    </row>
    <row r="62" spans="8:9" x14ac:dyDescent="0.25">
      <c r="H62">
        <v>0.06</v>
      </c>
      <c r="I62">
        <f>(1-H62)*((H62/$D$31)^$E$29)</f>
        <v>2.0259151242074691</v>
      </c>
    </row>
    <row r="63" spans="8:9" x14ac:dyDescent="0.25">
      <c r="H63">
        <v>7.0000000000000007E-2</v>
      </c>
      <c r="I63">
        <f>(1-H63)*((H63/$D$31)^$E$29)</f>
        <v>2.1412522032644081</v>
      </c>
    </row>
    <row r="64" spans="8:9" x14ac:dyDescent="0.25">
      <c r="H64">
        <v>0.08</v>
      </c>
      <c r="I64">
        <f>(1-H64)*((H64/$D$31)^$E$29)</f>
        <v>2.2429851237362346</v>
      </c>
    </row>
    <row r="65" spans="8:9" x14ac:dyDescent="0.25">
      <c r="H65">
        <v>0.09</v>
      </c>
      <c r="I65">
        <f>(1-H65)*((H65/$D$31)^$E$29)</f>
        <v>2.3334713217465262</v>
      </c>
    </row>
    <row r="66" spans="8:9" x14ac:dyDescent="0.25">
      <c r="H66">
        <v>0.1</v>
      </c>
      <c r="I66">
        <f>(1-H66)*((H66/$D$31)^$E$29)</f>
        <v>2.414426215751754</v>
      </c>
    </row>
    <row r="67" spans="8:9" x14ac:dyDescent="0.25">
      <c r="H67">
        <v>0.2</v>
      </c>
      <c r="I67">
        <f>(1-H67)*((H67/$D$31)^$E$29)</f>
        <v>2.8885126301127961</v>
      </c>
    </row>
    <row r="68" spans="8:9" x14ac:dyDescent="0.25">
      <c r="H68" s="3">
        <v>0.3</v>
      </c>
      <c r="I68" s="3">
        <f>(1-H68)*((H68/$D$31)^$E$29)</f>
        <v>3.0071147877019224</v>
      </c>
    </row>
    <row r="69" spans="8:9" x14ac:dyDescent="0.25">
      <c r="H69">
        <v>0.4</v>
      </c>
      <c r="I69">
        <f>(1-H69)*((H69/$D$31)^$E$29)</f>
        <v>2.9157372789673546</v>
      </c>
    </row>
    <row r="70" spans="8:9" x14ac:dyDescent="0.25">
      <c r="H70">
        <v>0.5</v>
      </c>
      <c r="I70">
        <f>(1-H70)*((H70/$D$31)^$E$29)</f>
        <v>2.6736220001334834</v>
      </c>
    </row>
    <row r="71" spans="8:9" x14ac:dyDescent="0.25">
      <c r="H71">
        <v>0.6</v>
      </c>
      <c r="I71">
        <f>(1-H71)*((H71/$D$31)^$E$29)</f>
        <v>2.3127293554489285</v>
      </c>
    </row>
    <row r="72" spans="8:9" x14ac:dyDescent="0.25">
      <c r="H72">
        <v>0.7</v>
      </c>
      <c r="I72">
        <f>(1-H72)*((H72/$D$31)^$E$29)</f>
        <v>1.8530091233325414</v>
      </c>
    </row>
    <row r="73" spans="8:9" x14ac:dyDescent="0.25">
      <c r="H73">
        <v>0.8</v>
      </c>
      <c r="I73">
        <f>(1-H73)*((H73/$D$31)^$E$29)</f>
        <v>1.3080971218091675</v>
      </c>
    </row>
    <row r="74" spans="8:9" x14ac:dyDescent="0.25">
      <c r="H74">
        <v>0.9</v>
      </c>
      <c r="I74">
        <f>(1-H74)*((H74/$D$31)^$E$29)</f>
        <v>0.68791139596211293</v>
      </c>
    </row>
    <row r="75" spans="8:9" x14ac:dyDescent="0.25">
      <c r="H75">
        <v>1</v>
      </c>
      <c r="I75">
        <f>(1-H75)*((H75/$D$31)^$E$29)</f>
        <v>0</v>
      </c>
    </row>
  </sheetData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2054" r:id="rId4">
          <objectPr defaultSize="0" autoPict="0" r:id="rId5">
            <anchor moveWithCells="1">
              <from>
                <xdr:col>10</xdr:col>
                <xdr:colOff>161925</xdr:colOff>
                <xdr:row>15</xdr:row>
                <xdr:rowOff>161925</xdr:rowOff>
              </from>
              <to>
                <xdr:col>12</xdr:col>
                <xdr:colOff>590550</xdr:colOff>
                <xdr:row>23</xdr:row>
                <xdr:rowOff>161925</xdr:rowOff>
              </to>
            </anchor>
          </objectPr>
        </oleObject>
      </mc:Choice>
      <mc:Fallback>
        <oleObject progId="Equation.DSMT4" shapeId="2054" r:id="rId4"/>
      </mc:Fallback>
    </mc:AlternateContent>
    <mc:AlternateContent xmlns:mc="http://schemas.openxmlformats.org/markup-compatibility/2006">
      <mc:Choice Requires="x14">
        <oleObject progId="Equation.DSMT4" shapeId="2055" r:id="rId6">
          <objectPr defaultSize="0" autoPict="0" r:id="rId7">
            <anchor moveWithCells="1">
              <from>
                <xdr:col>0</xdr:col>
                <xdr:colOff>609600</xdr:colOff>
                <xdr:row>24</xdr:row>
                <xdr:rowOff>0</xdr:rowOff>
              </from>
              <to>
                <xdr:col>2</xdr:col>
                <xdr:colOff>552450</xdr:colOff>
                <xdr:row>25</xdr:row>
                <xdr:rowOff>257175</xdr:rowOff>
              </to>
            </anchor>
          </objectPr>
        </oleObject>
      </mc:Choice>
      <mc:Fallback>
        <oleObject progId="Equation.DSMT4" shapeId="2055" r:id="rId6"/>
      </mc:Fallback>
    </mc:AlternateContent>
    <mc:AlternateContent xmlns:mc="http://schemas.openxmlformats.org/markup-compatibility/2006">
      <mc:Choice Requires="x14">
        <oleObject progId="Equation.DSMT4" shapeId="2056" r:id="rId8">
          <objectPr defaultSize="0" autoPict="0" r:id="rId9">
            <anchor moveWithCells="1">
              <from>
                <xdr:col>1</xdr:col>
                <xdr:colOff>0</xdr:colOff>
                <xdr:row>15</xdr:row>
                <xdr:rowOff>190500</xdr:rowOff>
              </from>
              <to>
                <xdr:col>9</xdr:col>
                <xdr:colOff>114300</xdr:colOff>
                <xdr:row>23</xdr:row>
                <xdr:rowOff>76200</xdr:rowOff>
              </to>
            </anchor>
          </objectPr>
        </oleObject>
      </mc:Choice>
      <mc:Fallback>
        <oleObject progId="Equation.DSMT4" shapeId="2056" r:id="rId8"/>
      </mc:Fallback>
    </mc:AlternateContent>
    <mc:AlternateContent xmlns:mc="http://schemas.openxmlformats.org/markup-compatibility/2006">
      <mc:Choice Requires="x14">
        <oleObject progId="Equation.DSMT4" shapeId="2057" r:id="rId10">
          <objectPr defaultSize="0" autoPict="0" r:id="rId11">
            <anchor moveWithCells="1">
              <from>
                <xdr:col>0</xdr:col>
                <xdr:colOff>400050</xdr:colOff>
                <xdr:row>48</xdr:row>
                <xdr:rowOff>66675</xdr:rowOff>
              </from>
              <to>
                <xdr:col>6</xdr:col>
                <xdr:colOff>552450</xdr:colOff>
                <xdr:row>53</xdr:row>
                <xdr:rowOff>38100</xdr:rowOff>
              </to>
            </anchor>
          </objectPr>
        </oleObject>
      </mc:Choice>
      <mc:Fallback>
        <oleObject progId="Equation.DSMT4" shapeId="2057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013E-B0F8-4B1A-9035-E9242E5599D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ntheocarakis</dc:creator>
  <cp:lastModifiedBy>ntheocarakis</cp:lastModifiedBy>
  <dcterms:created xsi:type="dcterms:W3CDTF">2022-03-21T11:45:48Z</dcterms:created>
  <dcterms:modified xsi:type="dcterms:W3CDTF">2022-03-23T12:32:57Z</dcterms:modified>
</cp:coreProperties>
</file>