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imip\Desktop\LAB STATS_DATA ANALYSIS TOOLPACK 2026\LAB STAT 1 ΙΣΤΟΓΡΑΜΜΑ\"/>
    </mc:Choice>
  </mc:AlternateContent>
  <xr:revisionPtr revIDLastSave="0" documentId="13_ncr:1_{6175F2CE-45EE-42DE-8EB4-FB700623E918}" xr6:coauthVersionLast="47" xr6:coauthVersionMax="47" xr10:uidLastSave="{00000000-0000-0000-0000-000000000000}"/>
  <bookViews>
    <workbookView xWindow="2100" yWindow="3675" windowWidth="21465" windowHeight="10830" tabRatio="500" activeTab="3" xr2:uid="{00000000-000D-0000-FFFF-FFFF00000000}"/>
  </bookViews>
  <sheets>
    <sheet name="1. Δεδομένα" sheetId="1" r:id="rId1"/>
    <sheet name="2. Κατανομή Συχνοτήτων" sheetId="2" r:id="rId2"/>
    <sheet name="3. Ιστόγραμμα" sheetId="3" r:id="rId3"/>
    <sheet name="4. Άσκηση" sheetId="4" r:id="rId4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4" i="2" l="1"/>
  <c r="C14" i="3" s="1"/>
  <c r="D13" i="2"/>
  <c r="E13" i="2" s="1"/>
  <c r="D12" i="2"/>
  <c r="E12" i="2" s="1"/>
  <c r="D11" i="2"/>
  <c r="E11" i="2" s="1"/>
  <c r="D10" i="2"/>
  <c r="C10" i="3" s="1"/>
  <c r="D9" i="2"/>
  <c r="E9" i="2" s="1"/>
  <c r="D8" i="2"/>
  <c r="D15" i="2" s="1"/>
  <c r="F15" i="2" s="1"/>
  <c r="G15" i="2" s="1"/>
  <c r="G19" i="1"/>
  <c r="G18" i="1"/>
  <c r="G17" i="1"/>
  <c r="G16" i="1"/>
  <c r="G15" i="1"/>
  <c r="G14" i="1"/>
  <c r="G13" i="1"/>
  <c r="G12" i="1"/>
  <c r="G11" i="1"/>
  <c r="F9" i="2" l="1"/>
  <c r="F11" i="2"/>
  <c r="F13" i="2"/>
  <c r="C11" i="3"/>
  <c r="C8" i="3"/>
  <c r="C12" i="3"/>
  <c r="E8" i="2"/>
  <c r="E10" i="2"/>
  <c r="E14" i="2"/>
  <c r="F8" i="2"/>
  <c r="F10" i="2"/>
  <c r="F12" i="2"/>
  <c r="F14" i="2"/>
  <c r="C9" i="3"/>
  <c r="C13" i="3"/>
  <c r="E15" i="2" l="1"/>
  <c r="G14" i="2"/>
  <c r="D14" i="3" s="1"/>
  <c r="G12" i="2"/>
  <c r="D12" i="3" s="1"/>
  <c r="G10" i="2"/>
  <c r="D10" i="3" s="1"/>
  <c r="G8" i="2"/>
  <c r="D8" i="3" s="1"/>
  <c r="G13" i="2"/>
  <c r="D13" i="3" s="1"/>
  <c r="G11" i="2"/>
  <c r="D11" i="3" s="1"/>
  <c r="G9" i="2"/>
  <c r="D9" i="3" s="1"/>
</calcChain>
</file>

<file path=xl/sharedStrings.xml><?xml version="1.0" encoding="utf-8"?>
<sst xmlns="http://schemas.openxmlformats.org/spreadsheetml/2006/main" count="152" uniqueCount="109">
  <si>
    <t>ΟΛΟΚΛΗΡΩΜΕΝΟ ΠΑΡΑΔΕΙΓΜΑ ΙΣΤΟΓΡΑΜΜΑΤΟΣ — Ταχύτητες Πλοίων (knots)</t>
  </si>
  <si>
    <t>ΕΚΠΑ · Τμήμα Ναυτιλίας · Εισαγωγή στη Στατιστική | Φύλλο 1: Δεδομένα &amp; Οδηγίες</t>
  </si>
  <si>
    <t xml:space="preserve">  📋  ΣΕΝΑΡΙΟ: Καταγράφηκαν οι ταχύτητες (knots) 30 φορτηγών πλοίων που εισήλθαν στον Λιμένα Πειραιά κατά τη διάρκεια ενός μήνα.</t>
  </si>
  <si>
    <t xml:space="preserve">  Ζητείται: (α) Πίνακας κατανομής συχνοτήτων  |  (β) Κατασκευή ιστογράμματος με Excel Data Analysis ToolPak  |  (γ) Ερμηνεία αποτελεσμάτων</t>
  </si>
  <si>
    <t>ΔΕΔΟΜΕΝΑ: Ταχύτητες Πλοίων (knots)</t>
  </si>
  <si>
    <t>ΒΑΣΙΚΑ ΣΤΑΤΙΣΤΙΚΑ</t>
  </si>
  <si>
    <t>Α/Α</t>
  </si>
  <si>
    <t>Ταχύτητα (kt)</t>
  </si>
  <si>
    <t>Παρατήρηση</t>
  </si>
  <si>
    <t>n (Πλήθος)</t>
  </si>
  <si>
    <t>ΣΤΗΛΗ Α (Στήλη C)</t>
  </si>
  <si>
    <t>ΣΤΗΛΗ Β – Bin (Στήλη G)</t>
  </si>
  <si>
    <t>Υψηλή ταχύτητα</t>
  </si>
  <si>
    <t>Ελάχιστο (Min)</t>
  </si>
  <si>
    <t>—</t>
  </si>
  <si>
    <t>Μέγιστο (Max)</t>
  </si>
  <si>
    <t>Εύρος (Range)</t>
  </si>
  <si>
    <t>Αξιοσημείωτη</t>
  </si>
  <si>
    <t>Μέση Τιμή (Mean)</t>
  </si>
  <si>
    <t>Διάμεσος (Median)</t>
  </si>
  <si>
    <t>Τυπ. Απόκλιση (s)</t>
  </si>
  <si>
    <t>Αριθ. Κλάσεων Sturges</t>
  </si>
  <si>
    <t>Μέγιστη τιμή σειράς</t>
  </si>
  <si>
    <t>Εύρος Κλάσης (h)</t>
  </si>
  <si>
    <t>…</t>
  </si>
  <si>
    <t>💡 Κανόνας Sturges:
k = 1 + 3.322 × log₁₀(n)
Για n=30: k ≈ 6 κλάσεις, h ≈ 1.0 kt</t>
  </si>
  <si>
    <t>ΟΡΙΑ ΚΛΑΣΕΩΝ (Bin Range)</t>
  </si>
  <si>
    <t>ΟΔΗΓΙΕΣ DATA ANALYSIS TOOLPAK</t>
  </si>
  <si>
    <t>[11.0 – 12.0)</t>
  </si>
  <si>
    <t>Βήμα 1</t>
  </si>
  <si>
    <t>Δεδομένα → Ανάλυση Δεδομένων</t>
  </si>
  <si>
    <t>[12.0 – 13.0)</t>
  </si>
  <si>
    <t>Βήμα 2</t>
  </si>
  <si>
    <t>Επιλέξτε: Histogram → OK</t>
  </si>
  <si>
    <t>[13.0 – 14.0)</t>
  </si>
  <si>
    <t>Βήμα 3</t>
  </si>
  <si>
    <t>Input Range: $C$11:$C$41 (με τίτλο)</t>
  </si>
  <si>
    <t>[14.0 – 15.0)</t>
  </si>
  <si>
    <t>Βήμα 4</t>
  </si>
  <si>
    <t>Bin Range: $G$24:$G$30</t>
  </si>
  <si>
    <t>[15.0 – 16.0)</t>
  </si>
  <si>
    <t>Βήμα 5</t>
  </si>
  <si>
    <t>Labels: ✓  |  Chart Output: ✓</t>
  </si>
  <si>
    <t>[16.0 – 17.0)</t>
  </si>
  <si>
    <t>Βήμα 6</t>
  </si>
  <si>
    <t>Cumulative Percentage: ✓</t>
  </si>
  <si>
    <t>[17.0 – 18.0)</t>
  </si>
  <si>
    <t>Βήμα 7</t>
  </si>
  <si>
    <t>Output → New Worksheet → OK</t>
  </si>
  <si>
    <t>Ελάχιστη τιμή σειράς</t>
  </si>
  <si>
    <t>Μέγιστη τιμή</t>
  </si>
  <si>
    <t>ΠΙΝΑΚΑΣ ΚΑΤΑΝΟΜΗΣ ΣΥΧΝΟΤΗΤΩΝ — Ταχύτητες Πλοίων (knots)</t>
  </si>
  <si>
    <t>ΕΚΠΑ · Τμήμα Ναυτιλίας · Εισαγωγή στη Στατιστική | Φύλλο 2: Κατανομή Συχνοτήτων</t>
  </si>
  <si>
    <t>Πίνακας Κατανομής Συχνοτήτων</t>
  </si>
  <si>
    <t>Κλάση (kt)</t>
  </si>
  <si>
    <t>Κεντρική Τιμή (m)</t>
  </si>
  <si>
    <t>Απόλ. Συχν. (f)</t>
  </si>
  <si>
    <t>Σχετ. Συχν. (%)</t>
  </si>
  <si>
    <t>Αθρ. Απόλ. (cf)</t>
  </si>
  <si>
    <t>Αθρ. Σχετ. (%)</t>
  </si>
  <si>
    <t>ΣΥΝΟΛΟ</t>
  </si>
  <si>
    <t>ΕΡΜΗΝΕΙΑ ΑΠΟΤΕΛΕΣΜΑΤΩΝ</t>
  </si>
  <si>
    <t>Κορυφαία κλάση:</t>
  </si>
  <si>
    <t>Η κλάση [14–15) kt εμφανίζει τη μέγιστη συχνότητα (επικρατούσα τιμή / mode)</t>
  </si>
  <si>
    <t>50% κριτήριο:</t>
  </si>
  <si>
    <t>Το 50% των πλοίων εμφανίζει ταχύτητα ≤ 14.5 kt (Διάμεσος ≈ 14.0 kt)</t>
  </si>
  <si>
    <t>Λοξότητα:</t>
  </si>
  <si>
    <t>Ελαφρά θετική (δεξιά) λοξότητα — λίγα πλοία ταξίδεψαν με &gt;16 knots</t>
  </si>
  <si>
    <t>Ακραίες τιμές:</t>
  </si>
  <si>
    <t>Min = 11.2 kt, Max = 17.5 kt — εύρος 6.3 kt εντός λογικών ορίων</t>
  </si>
  <si>
    <t>ΙΣΤΟΓΡΑΜΜΑ — Αποτελέσματα Excel Data Analysis ToolPak</t>
  </si>
  <si>
    <t>ΕΚΠΑ · Τμήμα Ναυτιλίας · Φύλλο 3: Αποτέλεσμα Histogram Tool</t>
  </si>
  <si>
    <t>📊  Έξοδος Histogram Tool (προσομοίωση Excel output)</t>
  </si>
  <si>
    <t>Bin</t>
  </si>
  <si>
    <t>Frequency</t>
  </si>
  <si>
    <t>Cumulative %</t>
  </si>
  <si>
    <t>More</t>
  </si>
  <si>
    <t>100.00%</t>
  </si>
  <si>
    <t>ΕΡΜΗΝΕΙΑ ΕΞΟΔΟΥ TOOLPAK</t>
  </si>
  <si>
    <t>Άνω όριο κλάσης. «12» = κλάση [11–12). Η τιμή 12.0 ΔΕΝ ανήκει εδώ (ανοιχτό δεξί άκρο).</t>
  </si>
  <si>
    <t>Απόλυτη συχνότητα — πλήθος πλοίων σε κάθε κλάση ταχύτητας.</t>
  </si>
  <si>
    <t>Αθροιστικό ποσοστό: π.χ. 73.3% = τόσα πλοία είχαν ταχύτητα ≤15 kt.</t>
  </si>
  <si>
    <t>«More»</t>
  </si>
  <si>
    <t>Τιμές εκτός Bin Range. Αν =0, τα bins καλύπτουν όλα τα δεδομένα — σωστά!</t>
  </si>
  <si>
    <t>Gap Width = 0</t>
  </si>
  <si>
    <t>Για αληθινό ιστόγραμμα: κλικ σε ράβδο → Μορφοποίηση → Πλάτος Κενού: 0%</t>
  </si>
  <si>
    <t>ΑΣΚΗΣΗ ΕΡΓΑΣΤΗΡΙΟΥ — Χρόνοι Παραμονής Πλοίων σε Λιμένα</t>
  </si>
  <si>
    <t>ΕΚΠΑ · Φύλλο 4: Άσκηση Φοιτητών | Συμπληρώστε τα κίτρινα κελιά</t>
  </si>
  <si>
    <t>📋  Εκφώνηση: Σε λιμένα Μεσογείου καταγράφηκαν οι χρόνοι παραμονής (ώρες) 25 φορτηγών πλοίων για φορτοεκφόρτωση. Κατασκευάστε ιστόγραμμα.</t>
  </si>
  <si>
    <t>Χρόνος Παραμονής (ώρες)</t>
  </si>
  <si>
    <t>ΧΩΡΟΣ ΕΡΓΑΣΙΑΣ ΦΟΙΤΗΤΗ</t>
  </si>
  <si>
    <t>α)</t>
  </si>
  <si>
    <t>Κανόνας Sturges: k = 1 + 3.322 × log₁₀(25) = ?</t>
  </si>
  <si>
    <t>← Απάντηση φοιτητή</t>
  </si>
  <si>
    <t>β)</t>
  </si>
  <si>
    <t>Εύρος: max − min = ?   →   h = εύρος / k = ?</t>
  </si>
  <si>
    <t>γ)</t>
  </si>
  <si>
    <t>Συμπληρώστε τα Bin Range στη Στήλη D</t>
  </si>
  <si>
    <t>δ)</t>
  </si>
  <si>
    <t>Εκτελέστε Data Analysis → Histogram</t>
  </si>
  <si>
    <t>ε)</t>
  </si>
  <si>
    <t>Περιγράψτε τη μορφή κατανομής:</t>
  </si>
  <si>
    <t>Bin Range (άνω όρια):</t>
  </si>
  <si>
    <t>Κλάση 1:</t>
  </si>
  <si>
    <t>Κλάση 2:</t>
  </si>
  <si>
    <t>Κλάση 3:</t>
  </si>
  <si>
    <t>Κλάση 4:</t>
  </si>
  <si>
    <t>Κλάση 5:</t>
  </si>
  <si>
    <t>Κλάση 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</si>
</sst>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1"/>
    </font>
    <font>
      <b/>
      <sz val="15"/>
      <color rgb="FFFFFFFF"/>
      <name val="Arial"/>
      <charset val="1"/>
    </font>
    <font>
      <i/>
      <sz val="10"/>
      <color rgb="FFBDD5EA"/>
      <name val="Arial"/>
      <charset val="1"/>
    </font>
    <font>
      <b/>
      <sz val="11"/>
      <color rgb="FFFFFFFF"/>
      <name val="Arial"/>
      <charset val="1"/>
    </font>
    <font>
      <sz val="10"/>
      <color rgb="FF0A2342"/>
      <name val="Arial"/>
      <charset val="1"/>
    </font>
    <font>
      <b/>
      <sz val="10"/>
      <color rgb="FFFFFFFF"/>
      <name val="Arial"/>
      <charset val="1"/>
    </font>
    <font>
      <b/>
      <sz val="10"/>
      <color rgb="FF0A2342"/>
      <name val="Arial"/>
      <charset val="1"/>
    </font>
    <font>
      <b/>
      <sz val="10"/>
      <color rgb="FF1A5276"/>
      <name val="Arial"/>
      <charset val="1"/>
    </font>
    <font>
      <sz val="10"/>
      <color rgb="FF445566"/>
      <name val="Arial"/>
      <charset val="1"/>
    </font>
    <font>
      <i/>
      <sz val="9"/>
      <color rgb="FF445566"/>
      <name val="Arial"/>
      <charset val="1"/>
    </font>
    <font>
      <sz val="9"/>
      <color rgb="FF445566"/>
      <name val="Arial"/>
      <charset val="1"/>
    </font>
    <font>
      <i/>
      <sz val="10"/>
      <color rgb="FF445566"/>
      <name val="Arial"/>
      <charset val="1"/>
    </font>
    <font>
      <i/>
      <sz val="9"/>
      <color rgb="FFC55A11"/>
      <name val="Arial"/>
      <charset val="1"/>
    </font>
    <font>
      <b/>
      <sz val="10"/>
      <color rgb="FF2E86AB"/>
      <name val="Arial"/>
      <charset val="1"/>
    </font>
    <font>
      <b/>
      <sz val="10"/>
      <color rgb="FF1E7145"/>
      <name val="Arial"/>
      <charset val="1"/>
    </font>
    <font>
      <b/>
      <sz val="13"/>
      <color rgb="FFFFFFFF"/>
      <name val="Arial"/>
      <charset val="1"/>
    </font>
    <font>
      <sz val="10"/>
      <color rgb="FF1A5276"/>
      <name val="Arial"/>
      <charset val="1"/>
    </font>
    <font>
      <b/>
      <sz val="11"/>
      <color rgb="FF0A2342"/>
      <name val="Arial"/>
      <charset val="1"/>
    </font>
    <font>
      <sz val="11"/>
      <color rgb="FFFFFFFF"/>
      <name val="Arial"/>
      <charset val="1"/>
    </font>
    <font>
      <b/>
      <sz val="12"/>
      <color rgb="FFFFFFFF"/>
      <name val="Arial"/>
      <charset val="1"/>
    </font>
    <font>
      <b/>
      <sz val="10"/>
      <color rgb="FF155724"/>
      <name val="Arial"/>
      <charset val="1"/>
    </font>
    <font>
      <sz val="10"/>
      <color rgb="FF155724"/>
      <name val="Arial"/>
      <charset val="1"/>
    </font>
    <font>
      <b/>
      <sz val="10"/>
      <color rgb="FFC55A11"/>
      <name val="Arial"/>
      <charset val="1"/>
    </font>
    <font>
      <i/>
      <sz val="10"/>
      <color rgb="FFFADBD8"/>
      <name val="Arial"/>
      <charset val="1"/>
    </font>
    <font>
      <b/>
      <sz val="11"/>
      <color rgb="FFC55A11"/>
      <name val="Arial"/>
      <charset val="1"/>
    </font>
    <font>
      <i/>
      <sz val="9"/>
      <color rgb="FF856404"/>
      <name val="Arial"/>
      <charset val="1"/>
    </font>
  </fonts>
  <fills count="19">
    <fill>
      <patternFill patternType="none"/>
    </fill>
    <fill>
      <patternFill patternType="gray125"/>
    </fill>
    <fill>
      <patternFill patternType="solid">
        <fgColor rgb="FF0A2342"/>
        <bgColor rgb="FF333333"/>
      </patternFill>
    </fill>
    <fill>
      <patternFill patternType="solid">
        <fgColor rgb="FFF0A500"/>
        <bgColor rgb="FFFF8080"/>
      </patternFill>
    </fill>
    <fill>
      <patternFill patternType="solid">
        <fgColor rgb="FFF4F8FB"/>
        <bgColor rgb="FFF2F6FA"/>
      </patternFill>
    </fill>
    <fill>
      <patternFill patternType="solid">
        <fgColor rgb="FF1A5276"/>
        <bgColor rgb="FF445566"/>
      </patternFill>
    </fill>
    <fill>
      <patternFill patternType="solid">
        <fgColor rgb="FFEAF4FB"/>
        <bgColor rgb="FFE8F4FD"/>
      </patternFill>
    </fill>
    <fill>
      <patternFill patternType="solid">
        <fgColor rgb="FFF2F6FA"/>
        <bgColor rgb="FFF4F8FB"/>
      </patternFill>
    </fill>
    <fill>
      <patternFill patternType="solid">
        <fgColor rgb="FFFFFFFF"/>
        <bgColor rgb="FFFFFDE7"/>
      </patternFill>
    </fill>
    <fill>
      <patternFill patternType="solid">
        <fgColor rgb="FFFCE4D6"/>
        <bgColor rgb="FFFADBD8"/>
      </patternFill>
    </fill>
    <fill>
      <patternFill patternType="solid">
        <fgColor rgb="FF2E86AB"/>
        <bgColor rgb="FF0066CC"/>
      </patternFill>
    </fill>
    <fill>
      <patternFill patternType="solid">
        <fgColor rgb="FFE8F4FD"/>
        <bgColor rgb="FFEAF4FB"/>
      </patternFill>
    </fill>
    <fill>
      <patternFill patternType="solid">
        <fgColor rgb="FF217346"/>
        <bgColor rgb="FF1E7145"/>
      </patternFill>
    </fill>
    <fill>
      <patternFill patternType="solid">
        <fgColor rgb="FFE8F5E9"/>
        <bgColor rgb="FFEAF4FB"/>
      </patternFill>
    </fill>
    <fill>
      <patternFill patternType="solid">
        <fgColor rgb="FFF1FBF3"/>
        <bgColor rgb="FFF4F8FB"/>
      </patternFill>
    </fill>
    <fill>
      <patternFill patternType="solid">
        <fgColor rgb="FFC0392B"/>
        <bgColor rgb="FFC55A11"/>
      </patternFill>
    </fill>
    <fill>
      <patternFill patternType="solid">
        <fgColor rgb="FFFFF3CD"/>
        <bgColor rgb="FFFFFDE7"/>
      </patternFill>
    </fill>
    <fill>
      <patternFill patternType="solid">
        <fgColor rgb="FFFFFF99"/>
        <bgColor rgb="FFFFF3CD"/>
      </patternFill>
    </fill>
    <fill>
      <patternFill patternType="solid">
        <fgColor rgb="FFFFFDE7"/>
        <bgColor rgb="FFFFFFFF"/>
      </patternFill>
    </fill>
  </fills>
  <borders count="7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rgb="FFC55A11"/>
      </left>
      <right/>
      <top style="medium">
        <color rgb="FFC55A11"/>
      </top>
      <bottom style="medium">
        <color rgb="FFC55A1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0A2342"/>
      </left>
      <right style="medium">
        <color rgb="FF0A2342"/>
      </right>
      <top style="medium">
        <color rgb="FF0A2342"/>
      </top>
      <bottom style="medium">
        <color rgb="FF0A2342"/>
      </bottom>
      <diagonal/>
    </border>
    <border>
      <left style="thin">
        <color rgb="FFC8E6C9"/>
      </left>
      <right style="thin">
        <color rgb="FFC8E6C9"/>
      </right>
      <top style="thin">
        <color rgb="FFC8E6C9"/>
      </top>
      <bottom style="thin">
        <color rgb="FFC8E6C9"/>
      </bottom>
      <diagonal/>
    </border>
    <border>
      <left style="medium">
        <color rgb="FFF0A500"/>
      </left>
      <right style="medium">
        <color rgb="FFF0A500"/>
      </right>
      <top style="medium">
        <color rgb="FFF0A500"/>
      </top>
      <bottom style="medium">
        <color rgb="FFF0A5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4" fillId="7" borderId="1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left" vertical="center"/>
    </xf>
    <xf numFmtId="0" fontId="8" fillId="8" borderId="1" xfId="0" applyFont="1" applyFill="1" applyBorder="1" applyAlignment="1">
      <alignment horizontal="left" vertical="center"/>
    </xf>
    <xf numFmtId="0" fontId="8" fillId="7" borderId="1" xfId="0" applyFont="1" applyFill="1" applyBorder="1" applyAlignment="1">
      <alignment horizontal="left" vertical="center"/>
    </xf>
    <xf numFmtId="0" fontId="19" fillId="5" borderId="0" xfId="0" applyFont="1" applyFill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3" fillId="10" borderId="1" xfId="0" applyFont="1" applyFill="1" applyBorder="1" applyAlignment="1">
      <alignment horizontal="center" vertical="center"/>
    </xf>
    <xf numFmtId="0" fontId="12" fillId="9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5" fillId="5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/>
    </xf>
    <xf numFmtId="1" fontId="7" fillId="7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164" fontId="4" fillId="7" borderId="1" xfId="0" applyNumberFormat="1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left" vertical="center"/>
    </xf>
    <xf numFmtId="164" fontId="7" fillId="8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164" fontId="4" fillId="8" borderId="1" xfId="0" applyNumberFormat="1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left" vertical="center"/>
    </xf>
    <xf numFmtId="164" fontId="7" fillId="7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left" vertical="center"/>
    </xf>
    <xf numFmtId="0" fontId="9" fillId="8" borderId="1" xfId="0" applyFont="1" applyFill="1" applyBorder="1" applyAlignment="1">
      <alignment horizontal="left" vertical="center"/>
    </xf>
    <xf numFmtId="2" fontId="7" fillId="7" borderId="1" xfId="0" applyNumberFormat="1" applyFont="1" applyFill="1" applyBorder="1" applyAlignment="1">
      <alignment horizontal="center" vertical="center"/>
    </xf>
    <xf numFmtId="2" fontId="7" fillId="8" borderId="1" xfId="0" applyNumberFormat="1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/>
    </xf>
    <xf numFmtId="0" fontId="6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13" fillId="11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4" fillId="11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164" fontId="16" fillId="7" borderId="1" xfId="0" applyNumberFormat="1" applyFont="1" applyFill="1" applyBorder="1" applyAlignment="1">
      <alignment horizontal="center" vertical="center"/>
    </xf>
    <xf numFmtId="1" fontId="17" fillId="7" borderId="1" xfId="0" applyNumberFormat="1" applyFont="1" applyFill="1" applyBorder="1" applyAlignment="1">
      <alignment horizontal="center" vertical="center"/>
    </xf>
    <xf numFmtId="10" fontId="16" fillId="7" borderId="1" xfId="0" applyNumberFormat="1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64" fontId="16" fillId="8" borderId="1" xfId="0" applyNumberFormat="1" applyFont="1" applyFill="1" applyBorder="1" applyAlignment="1">
      <alignment horizontal="center" vertical="center"/>
    </xf>
    <xf numFmtId="1" fontId="17" fillId="8" borderId="1" xfId="0" applyNumberFormat="1" applyFont="1" applyFill="1" applyBorder="1" applyAlignment="1">
      <alignment horizontal="center" vertical="center"/>
    </xf>
    <xf numFmtId="10" fontId="16" fillId="8" borderId="1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10" fontId="3" fillId="2" borderId="4" xfId="0" applyNumberFormat="1" applyFont="1" applyFill="1" applyBorder="1" applyAlignment="1">
      <alignment horizontal="center" vertical="center"/>
    </xf>
    <xf numFmtId="1" fontId="18" fillId="2" borderId="4" xfId="0" applyNumberFormat="1" applyFont="1" applyFill="1" applyBorder="1" applyAlignment="1">
      <alignment horizontal="center" vertical="center"/>
    </xf>
    <xf numFmtId="10" fontId="18" fillId="2" borderId="4" xfId="0" applyNumberFormat="1" applyFont="1" applyFill="1" applyBorder="1" applyAlignment="1">
      <alignment horizontal="center" vertical="center"/>
    </xf>
    <xf numFmtId="0" fontId="3" fillId="12" borderId="3" xfId="0" applyFont="1" applyFill="1" applyBorder="1" applyAlignment="1">
      <alignment horizontal="center" vertical="center"/>
    </xf>
    <xf numFmtId="0" fontId="20" fillId="13" borderId="5" xfId="0" applyFont="1" applyFill="1" applyBorder="1" applyAlignment="1">
      <alignment horizontal="center" vertical="center"/>
    </xf>
    <xf numFmtId="1" fontId="21" fillId="13" borderId="5" xfId="0" applyNumberFormat="1" applyFont="1" applyFill="1" applyBorder="1" applyAlignment="1">
      <alignment horizontal="center" vertical="center"/>
    </xf>
    <xf numFmtId="10" fontId="21" fillId="13" borderId="5" xfId="0" applyNumberFormat="1" applyFont="1" applyFill="1" applyBorder="1" applyAlignment="1">
      <alignment horizontal="center" vertical="center"/>
    </xf>
    <xf numFmtId="0" fontId="20" fillId="14" borderId="5" xfId="0" applyFont="1" applyFill="1" applyBorder="1" applyAlignment="1">
      <alignment horizontal="center" vertical="center"/>
    </xf>
    <xf numFmtId="1" fontId="21" fillId="14" borderId="5" xfId="0" applyNumberFormat="1" applyFont="1" applyFill="1" applyBorder="1" applyAlignment="1">
      <alignment horizontal="center" vertical="center"/>
    </xf>
    <xf numFmtId="10" fontId="21" fillId="14" borderId="5" xfId="0" applyNumberFormat="1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0" fillId="15" borderId="0" xfId="0" applyFill="1"/>
    <xf numFmtId="0" fontId="5" fillId="2" borderId="1" xfId="0" applyFont="1" applyFill="1" applyBorder="1" applyAlignment="1">
      <alignment horizontal="center" vertical="center"/>
    </xf>
    <xf numFmtId="0" fontId="24" fillId="16" borderId="1" xfId="0" applyFont="1" applyFill="1" applyBorder="1" applyAlignment="1">
      <alignment horizontal="center" vertical="center"/>
    </xf>
    <xf numFmtId="0" fontId="24" fillId="18" borderId="1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right" vertical="center"/>
    </xf>
    <xf numFmtId="0" fontId="0" fillId="17" borderId="6" xfId="0" applyFill="1" applyBorder="1" applyAlignment="1">
      <alignment horizontal="center" vertical="center"/>
    </xf>
    <xf numFmtId="0" fontId="4" fillId="8" borderId="1" xfId="0" applyFont="1" applyFill="1" applyBorder="1" applyAlignment="1">
      <alignment horizontal="left" vertical="center" wrapText="1"/>
    </xf>
    <xf numFmtId="0" fontId="1" fillId="15" borderId="0" xfId="0" applyFont="1" applyFill="1" applyAlignment="1">
      <alignment horizontal="center" vertical="center"/>
    </xf>
    <xf numFmtId="0" fontId="23" fillId="15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horizontal="left" vertical="center"/>
    </xf>
    <xf numFmtId="0" fontId="25" fillId="17" borderId="1" xfId="0" applyFont="1" applyFill="1" applyBorder="1" applyAlignment="1">
      <alignment horizontal="center" vertical="center"/>
    </xf>
    <xf numFmtId="0" fontId="4" fillId="18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3CD"/>
      <rgbColor rgb="FFFF00FF"/>
      <rgbColor rgb="FF00FFFF"/>
      <rgbColor rgb="FF800000"/>
      <rgbColor rgb="FF008000"/>
      <rgbColor rgb="FF000080"/>
      <rgbColor rgb="FF856404"/>
      <rgbColor rgb="FF800080"/>
      <rgbColor rgb="FF1E7145"/>
      <rgbColor rgb="FFCCCCCC"/>
      <rgbColor rgb="FF878787"/>
      <rgbColor rgb="FFF2F6FA"/>
      <rgbColor rgb="FF993366"/>
      <rgbColor rgb="FFFFFDE7"/>
      <rgbColor rgb="FFE8F4FD"/>
      <rgbColor rgb="FF660066"/>
      <rgbColor rgb="FFFF8080"/>
      <rgbColor rgb="FF0066CC"/>
      <rgbColor rgb="FFBDD5EA"/>
      <rgbColor rgb="FF000080"/>
      <rgbColor rgb="FFFF00FF"/>
      <rgbColor rgb="FFF1FBF3"/>
      <rgbColor rgb="FF00FFFF"/>
      <rgbColor rgb="FF800080"/>
      <rgbColor rgb="FF800000"/>
      <rgbColor rgb="FF217346"/>
      <rgbColor rgb="FF0000FF"/>
      <rgbColor rgb="FF00CCFF"/>
      <rgbColor rgb="FFEAF4FB"/>
      <rgbColor rgb="FFC8E6C9"/>
      <rgbColor rgb="FFFFFF99"/>
      <rgbColor rgb="FFD9D9D9"/>
      <rgbColor rgb="FFFCE4D6"/>
      <rgbColor rgb="FFE8F5E9"/>
      <rgbColor rgb="FFFADBD8"/>
      <rgbColor rgb="FF3366FF"/>
      <rgbColor rgb="FF33CCCC"/>
      <rgbColor rgb="FF99CC00"/>
      <rgbColor rgb="FFF4F8FB"/>
      <rgbColor rgb="FFF0A500"/>
      <rgbColor rgb="FFC55A11"/>
      <rgbColor rgb="FF445566"/>
      <rgbColor rgb="FF969696"/>
      <rgbColor rgb="FF0A2342"/>
      <rgbColor rgb="FF2E86AB"/>
      <rgbColor rgb="FF155724"/>
      <rgbColor rgb="FF333300"/>
      <rgbColor rgb="FFC0392B"/>
      <rgbColor rgb="FF993366"/>
      <rgbColor rgb="FF1A527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l-GR" sz="1800" b="1" strike="noStrike" spc="-1">
                <a:solidFill>
                  <a:srgbClr val="000000"/>
                </a:solidFill>
                <a:latin typeface="Calibri"/>
              </a:rPr>
              <a:t>Ιστόγραμμα Συχνοτήτων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 Κατανομή Συχνοτήτων'!$D$7</c:f>
              <c:strCache>
                <c:ptCount val="1"/>
                <c:pt idx="0">
                  <c:v>Απόλ. Συχν. (f)</c:v>
                </c:pt>
              </c:strCache>
            </c:strRef>
          </c:tx>
          <c:spPr>
            <a:solidFill>
              <a:srgbClr val="2E86AB"/>
            </a:solidFill>
            <a:ln w="12600">
              <a:solidFill>
                <a:srgbClr val="0A2342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'2. Κατανομή Συχνοτήτων'!$B$8:$B$14</c:f>
              <c:strCache>
                <c:ptCount val="7"/>
                <c:pt idx="0">
                  <c:v>[11.0 – 12.0)</c:v>
                </c:pt>
                <c:pt idx="1">
                  <c:v>[12.0 – 13.0)</c:v>
                </c:pt>
                <c:pt idx="2">
                  <c:v>[13.0 – 14.0)</c:v>
                </c:pt>
                <c:pt idx="3">
                  <c:v>[14.0 – 15.0)</c:v>
                </c:pt>
                <c:pt idx="4">
                  <c:v>[15.0 – 16.0)</c:v>
                </c:pt>
                <c:pt idx="5">
                  <c:v>[16.0 – 17.0)</c:v>
                </c:pt>
                <c:pt idx="6">
                  <c:v>[17.0 – 18.0)</c:v>
                </c:pt>
              </c:strCache>
            </c:strRef>
          </c:cat>
          <c:val>
            <c:numRef>
              <c:f>'2. Κατανομή Συχνοτήτων'!$D$8:$D$14</c:f>
              <c:numCache>
                <c:formatCode>0</c:formatCode>
                <c:ptCount val="7"/>
                <c:pt idx="0">
                  <c:v>3</c:v>
                </c:pt>
                <c:pt idx="1">
                  <c:v>5</c:v>
                </c:pt>
                <c:pt idx="2">
                  <c:v>6</c:v>
                </c:pt>
                <c:pt idx="3">
                  <c:v>5</c:v>
                </c:pt>
                <c:pt idx="4">
                  <c:v>5</c:v>
                </c:pt>
                <c:pt idx="5">
                  <c:v>4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F2-4B75-AB66-C15A6EFEA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75291"/>
        <c:axId val="16429392"/>
      </c:barChart>
      <c:catAx>
        <c:axId val="5957529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l-GR" sz="1000" b="1" strike="noStrike" spc="-1">
                    <a:solidFill>
                      <a:srgbClr val="000000"/>
                    </a:solidFill>
                    <a:latin typeface="Calibri"/>
                  </a:rPr>
                  <a:t>Ταχύτητα (</a:t>
                </a: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knots)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6429392"/>
        <c:crosses val="autoZero"/>
        <c:auto val="1"/>
        <c:lblAlgn val="ctr"/>
        <c:lblOffset val="100"/>
        <c:noMultiLvlLbl val="0"/>
      </c:catAx>
      <c:valAx>
        <c:axId val="1642939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l-GR" sz="1000" b="1" strike="noStrike" spc="-1">
                    <a:solidFill>
                      <a:srgbClr val="000000"/>
                    </a:solidFill>
                    <a:latin typeface="Calibri"/>
                  </a:rPr>
                  <a:t>Απόλυτη Συχνότητα (</a:t>
                </a: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f)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5957529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l-GR" sz="1800" b="1" strike="noStrike" spc="-1">
                <a:solidFill>
                  <a:srgbClr val="000000"/>
                </a:solidFill>
                <a:latin typeface="Calibri"/>
              </a:rPr>
              <a:t>Κατανομή Ταχυτήτων Φορτηγών Πλοίων — Λιμένας Πειραιά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 Ιστόγραμμα'!$C$7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rgbClr val="2E86AB"/>
            </a:solidFill>
            <a:ln w="15120">
              <a:solidFill>
                <a:srgbClr val="0A2342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'3. Ιστόγραμμα'!$B$8:$B$14</c:f>
              <c:numCache>
                <c:formatCode>General</c:formatCode>
                <c:ptCount val="7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</c:numCache>
            </c:numRef>
          </c:cat>
          <c:val>
            <c:numRef>
              <c:f>'3. Ιστόγραμμα'!$C$8:$C$14</c:f>
              <c:numCache>
                <c:formatCode>0</c:formatCode>
                <c:ptCount val="7"/>
                <c:pt idx="0">
                  <c:v>3</c:v>
                </c:pt>
                <c:pt idx="1">
                  <c:v>5</c:v>
                </c:pt>
                <c:pt idx="2">
                  <c:v>6</c:v>
                </c:pt>
                <c:pt idx="3">
                  <c:v>5</c:v>
                </c:pt>
                <c:pt idx="4">
                  <c:v>5</c:v>
                </c:pt>
                <c:pt idx="5">
                  <c:v>4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A4-489D-BC21-813B92D8B4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60187635"/>
        <c:axId val="83834937"/>
      </c:barChart>
      <c:catAx>
        <c:axId val="6018763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l-GR" sz="1000" b="1" strike="noStrike" spc="-1">
                    <a:solidFill>
                      <a:srgbClr val="000000"/>
                    </a:solidFill>
                    <a:latin typeface="Calibri"/>
                  </a:rPr>
                  <a:t>Ταχύτητα (</a:t>
                </a: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knots)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83834937"/>
        <c:crosses val="autoZero"/>
        <c:auto val="1"/>
        <c:lblAlgn val="ctr"/>
        <c:lblOffset val="100"/>
        <c:noMultiLvlLbl val="0"/>
      </c:catAx>
      <c:valAx>
        <c:axId val="8383493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l-GR" sz="1000" b="1" strike="noStrike" spc="-1">
                    <a:solidFill>
                      <a:srgbClr val="000000"/>
                    </a:solidFill>
                    <a:latin typeface="Calibri"/>
                  </a:rPr>
                  <a:t>Απόλυτη Συχνότητα (Αριθμός Πλοίων)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6018763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</xdr:row>
      <xdr:rowOff>0</xdr:rowOff>
    </xdr:from>
    <xdr:to>
      <xdr:col>6</xdr:col>
      <xdr:colOff>339840</xdr:colOff>
      <xdr:row>42</xdr:row>
      <xdr:rowOff>149760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</xdr:row>
      <xdr:rowOff>0</xdr:rowOff>
    </xdr:from>
    <xdr:to>
      <xdr:col>5</xdr:col>
      <xdr:colOff>1000125</xdr:colOff>
      <xdr:row>38</xdr:row>
      <xdr:rowOff>1080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showGridLines="0" topLeftCell="A34" zoomScaleNormal="100" workbookViewId="0">
      <selection activeCell="M10" sqref="M10"/>
    </sheetView>
  </sheetViews>
  <sheetFormatPr defaultColWidth="8.7109375" defaultRowHeight="15" x14ac:dyDescent="0.25"/>
  <cols>
    <col min="1" max="1" width="3" customWidth="1"/>
    <col min="2" max="2" width="6" customWidth="1"/>
    <col min="3" max="3" width="22" customWidth="1"/>
    <col min="4" max="4" width="17" customWidth="1"/>
    <col min="5" max="5" width="3" customWidth="1"/>
    <col min="6" max="6" width="22" customWidth="1"/>
    <col min="7" max="7" width="17" customWidth="1"/>
    <col min="8" max="8" width="3" customWidth="1"/>
    <col min="9" max="9" width="28" customWidth="1"/>
    <col min="10" max="10" width="24" customWidth="1"/>
    <col min="11" max="11" width="3" customWidth="1"/>
  </cols>
  <sheetData>
    <row r="1" spans="1:11" ht="6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25.5" customHeight="1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8" customHeight="1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4.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ht="7.5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1" ht="18" customHeight="1" x14ac:dyDescent="0.25">
      <c r="A6" s="12" t="s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36" customHeight="1" x14ac:dyDescent="0.25">
      <c r="A7" s="11" t="s">
        <v>3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ht="7.5" customHeight="1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7.5" customHeight="1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19.5" customHeight="1" x14ac:dyDescent="0.25">
      <c r="B10" s="10" t="s">
        <v>4</v>
      </c>
      <c r="C10" s="10"/>
      <c r="D10" s="10"/>
      <c r="F10" s="9" t="s">
        <v>5</v>
      </c>
      <c r="G10" s="9"/>
    </row>
    <row r="11" spans="1:11" ht="16.5" customHeight="1" x14ac:dyDescent="0.25">
      <c r="B11" s="18" t="s">
        <v>6</v>
      </c>
      <c r="C11" s="18" t="s">
        <v>7</v>
      </c>
      <c r="D11" s="18" t="s">
        <v>8</v>
      </c>
      <c r="F11" s="19" t="s">
        <v>9</v>
      </c>
      <c r="G11" s="20">
        <f>COUNT(C12:C41)</f>
        <v>30</v>
      </c>
      <c r="I11" s="18" t="s">
        <v>10</v>
      </c>
      <c r="J11" s="18" t="s">
        <v>11</v>
      </c>
    </row>
    <row r="12" spans="1:11" ht="16.5" customHeight="1" x14ac:dyDescent="0.25">
      <c r="B12" s="21">
        <v>1</v>
      </c>
      <c r="C12" s="22">
        <v>12.3</v>
      </c>
      <c r="D12" s="23" t="s">
        <v>12</v>
      </c>
      <c r="F12" s="24" t="s">
        <v>13</v>
      </c>
      <c r="G12" s="25">
        <f>MIN(C12:C41)</f>
        <v>11.2</v>
      </c>
      <c r="I12" s="26">
        <v>12.3</v>
      </c>
      <c r="J12" s="27">
        <v>12</v>
      </c>
    </row>
    <row r="13" spans="1:11" ht="16.5" customHeight="1" x14ac:dyDescent="0.25">
      <c r="B13" s="28">
        <v>2</v>
      </c>
      <c r="C13" s="29">
        <v>14.7</v>
      </c>
      <c r="D13" s="30" t="s">
        <v>14</v>
      </c>
      <c r="F13" s="19" t="s">
        <v>15</v>
      </c>
      <c r="G13" s="31">
        <f>MAX(C12:C41)</f>
        <v>17.5</v>
      </c>
      <c r="I13" s="32">
        <v>14.7</v>
      </c>
      <c r="J13" s="33">
        <v>13</v>
      </c>
    </row>
    <row r="14" spans="1:11" ht="16.5" customHeight="1" x14ac:dyDescent="0.25">
      <c r="B14" s="21">
        <v>3</v>
      </c>
      <c r="C14" s="22">
        <v>11.5</v>
      </c>
      <c r="D14" s="34" t="s">
        <v>14</v>
      </c>
      <c r="F14" s="24" t="s">
        <v>16</v>
      </c>
      <c r="G14" s="25">
        <f>MAX(C12:C41)-MIN(C12:C41)</f>
        <v>6.3000000000000007</v>
      </c>
      <c r="I14" s="26">
        <v>11.5</v>
      </c>
      <c r="J14" s="27">
        <v>14</v>
      </c>
    </row>
    <row r="15" spans="1:11" ht="16.5" customHeight="1" x14ac:dyDescent="0.25">
      <c r="B15" s="28">
        <v>4</v>
      </c>
      <c r="C15" s="29">
        <v>16.2</v>
      </c>
      <c r="D15" s="35" t="s">
        <v>17</v>
      </c>
      <c r="F15" s="19" t="s">
        <v>18</v>
      </c>
      <c r="G15" s="36">
        <f>AVERAGE(C12:C41)</f>
        <v>14.236666666666666</v>
      </c>
      <c r="I15" s="32">
        <v>16.2</v>
      </c>
      <c r="J15" s="33">
        <v>15</v>
      </c>
    </row>
    <row r="16" spans="1:11" ht="16.5" customHeight="1" x14ac:dyDescent="0.25">
      <c r="B16" s="21">
        <v>5</v>
      </c>
      <c r="C16" s="22">
        <v>13.8</v>
      </c>
      <c r="D16" s="34" t="s">
        <v>14</v>
      </c>
      <c r="F16" s="24" t="s">
        <v>19</v>
      </c>
      <c r="G16" s="37">
        <f>MEDIAN(C12:C41)</f>
        <v>14.1</v>
      </c>
      <c r="I16" s="26">
        <v>13.8</v>
      </c>
      <c r="J16" s="27">
        <v>16</v>
      </c>
    </row>
    <row r="17" spans="2:10" ht="16.5" customHeight="1" x14ac:dyDescent="0.25">
      <c r="B17" s="28">
        <v>6</v>
      </c>
      <c r="C17" s="29">
        <v>15</v>
      </c>
      <c r="D17" s="30" t="s">
        <v>14</v>
      </c>
      <c r="F17" s="19" t="s">
        <v>20</v>
      </c>
      <c r="G17" s="36">
        <f>STDEV(C12:C41)</f>
        <v>1.7315497012260765</v>
      </c>
      <c r="I17" s="32">
        <v>15</v>
      </c>
      <c r="J17" s="33">
        <v>17</v>
      </c>
    </row>
    <row r="18" spans="2:10" ht="16.5" customHeight="1" x14ac:dyDescent="0.25">
      <c r="B18" s="21">
        <v>7</v>
      </c>
      <c r="C18" s="22">
        <v>12.8</v>
      </c>
      <c r="D18" s="34" t="s">
        <v>14</v>
      </c>
      <c r="F18" s="24" t="s">
        <v>21</v>
      </c>
      <c r="G18" s="37">
        <f>1+3.322*LOG10(COUNT(C12:C41))</f>
        <v>5.9069968081787181</v>
      </c>
      <c r="I18" s="26">
        <v>12.8</v>
      </c>
      <c r="J18" s="27">
        <v>18</v>
      </c>
    </row>
    <row r="19" spans="2:10" ht="16.5" customHeight="1" x14ac:dyDescent="0.25">
      <c r="B19" s="28">
        <v>8</v>
      </c>
      <c r="C19" s="29">
        <v>17.100000000000001</v>
      </c>
      <c r="D19" s="35" t="s">
        <v>22</v>
      </c>
      <c r="F19" s="19" t="s">
        <v>23</v>
      </c>
      <c r="G19" s="31">
        <f>ROUND((MAX(C12:C41)-MIN(C12:C41))/(1+3.322*LOG10(COUNT(C12:C41))),1)</f>
        <v>1.1000000000000001</v>
      </c>
      <c r="I19" s="32">
        <v>17.100000000000001</v>
      </c>
      <c r="J19" s="38" t="s">
        <v>24</v>
      </c>
    </row>
    <row r="20" spans="2:10" ht="9.75" customHeight="1" x14ac:dyDescent="0.25">
      <c r="B20" s="21">
        <v>9</v>
      </c>
      <c r="C20" s="22">
        <v>13.2</v>
      </c>
      <c r="D20" s="34" t="s">
        <v>14</v>
      </c>
      <c r="I20" s="26">
        <v>13.2</v>
      </c>
      <c r="J20" s="39" t="s">
        <v>24</v>
      </c>
    </row>
    <row r="21" spans="2:10" ht="36" customHeight="1" x14ac:dyDescent="0.25">
      <c r="B21" s="28">
        <v>10</v>
      </c>
      <c r="C21" s="29">
        <v>14.5</v>
      </c>
      <c r="D21" s="30" t="s">
        <v>14</v>
      </c>
      <c r="F21" s="8" t="s">
        <v>25</v>
      </c>
      <c r="G21" s="8"/>
      <c r="I21" s="32">
        <v>14.5</v>
      </c>
      <c r="J21" s="38" t="s">
        <v>24</v>
      </c>
    </row>
    <row r="22" spans="2:10" ht="9.75" customHeight="1" x14ac:dyDescent="0.25">
      <c r="B22" s="21">
        <v>11</v>
      </c>
      <c r="C22" s="22">
        <v>16.8</v>
      </c>
      <c r="D22" s="34" t="s">
        <v>14</v>
      </c>
    </row>
    <row r="23" spans="2:10" ht="18" customHeight="1" x14ac:dyDescent="0.25">
      <c r="B23" s="28">
        <v>12</v>
      </c>
      <c r="C23" s="29">
        <v>11.9</v>
      </c>
      <c r="D23" s="30" t="s">
        <v>14</v>
      </c>
      <c r="F23" s="7" t="s">
        <v>26</v>
      </c>
      <c r="G23" s="7"/>
      <c r="I23" s="9" t="s">
        <v>27</v>
      </c>
      <c r="J23" s="9"/>
    </row>
    <row r="24" spans="2:10" ht="15.75" customHeight="1" x14ac:dyDescent="0.25">
      <c r="B24" s="21">
        <v>13</v>
      </c>
      <c r="C24" s="22">
        <v>15.5</v>
      </c>
      <c r="D24" s="34" t="s">
        <v>14</v>
      </c>
      <c r="F24" s="40" t="s">
        <v>28</v>
      </c>
      <c r="G24" s="31">
        <v>12</v>
      </c>
      <c r="I24" s="41" t="s">
        <v>29</v>
      </c>
      <c r="J24" s="42" t="s">
        <v>30</v>
      </c>
    </row>
    <row r="25" spans="2:10" ht="15.75" customHeight="1" x14ac:dyDescent="0.25">
      <c r="B25" s="28">
        <v>14</v>
      </c>
      <c r="C25" s="29">
        <v>13</v>
      </c>
      <c r="D25" s="30" t="s">
        <v>14</v>
      </c>
      <c r="F25" s="43" t="s">
        <v>31</v>
      </c>
      <c r="G25" s="25">
        <v>13</v>
      </c>
      <c r="I25" s="44" t="s">
        <v>32</v>
      </c>
      <c r="J25" s="43" t="s">
        <v>33</v>
      </c>
    </row>
    <row r="26" spans="2:10" ht="15.75" customHeight="1" x14ac:dyDescent="0.25">
      <c r="B26" s="21">
        <v>15</v>
      </c>
      <c r="C26" s="22">
        <v>14.2</v>
      </c>
      <c r="D26" s="34" t="s">
        <v>14</v>
      </c>
      <c r="F26" s="40" t="s">
        <v>34</v>
      </c>
      <c r="G26" s="31">
        <v>14</v>
      </c>
      <c r="I26" s="45" t="s">
        <v>35</v>
      </c>
      <c r="J26" s="42" t="s">
        <v>36</v>
      </c>
    </row>
    <row r="27" spans="2:10" ht="15.75" customHeight="1" x14ac:dyDescent="0.25">
      <c r="B27" s="28">
        <v>16</v>
      </c>
      <c r="C27" s="29">
        <v>12.5</v>
      </c>
      <c r="D27" s="30" t="s">
        <v>14</v>
      </c>
      <c r="F27" s="43" t="s">
        <v>37</v>
      </c>
      <c r="G27" s="25">
        <v>15</v>
      </c>
      <c r="I27" s="33" t="s">
        <v>38</v>
      </c>
      <c r="J27" s="43" t="s">
        <v>39</v>
      </c>
    </row>
    <row r="28" spans="2:10" ht="15.75" customHeight="1" x14ac:dyDescent="0.25">
      <c r="B28" s="21">
        <v>17</v>
      </c>
      <c r="C28" s="22">
        <v>16</v>
      </c>
      <c r="D28" s="34" t="s">
        <v>14</v>
      </c>
      <c r="F28" s="40" t="s">
        <v>40</v>
      </c>
      <c r="G28" s="31">
        <v>16</v>
      </c>
      <c r="I28" s="46" t="s">
        <v>41</v>
      </c>
      <c r="J28" s="42" t="s">
        <v>42</v>
      </c>
    </row>
    <row r="29" spans="2:10" ht="15.75" customHeight="1" x14ac:dyDescent="0.25">
      <c r="B29" s="28">
        <v>18</v>
      </c>
      <c r="C29" s="29">
        <v>13.7</v>
      </c>
      <c r="D29" s="30" t="s">
        <v>14</v>
      </c>
      <c r="F29" s="43" t="s">
        <v>43</v>
      </c>
      <c r="G29" s="25">
        <v>17</v>
      </c>
      <c r="I29" s="47" t="s">
        <v>44</v>
      </c>
      <c r="J29" s="43" t="s">
        <v>45</v>
      </c>
    </row>
    <row r="30" spans="2:10" ht="15.75" customHeight="1" x14ac:dyDescent="0.25">
      <c r="B30" s="21">
        <v>19</v>
      </c>
      <c r="C30" s="22">
        <v>15.8</v>
      </c>
      <c r="D30" s="34" t="s">
        <v>14</v>
      </c>
      <c r="F30" s="40" t="s">
        <v>46</v>
      </c>
      <c r="G30" s="31">
        <v>18</v>
      </c>
      <c r="I30" s="48" t="s">
        <v>47</v>
      </c>
      <c r="J30" s="42" t="s">
        <v>48</v>
      </c>
    </row>
    <row r="31" spans="2:10" ht="15.75" customHeight="1" x14ac:dyDescent="0.25">
      <c r="B31" s="28">
        <v>20</v>
      </c>
      <c r="C31" s="29">
        <v>14</v>
      </c>
      <c r="D31" s="30" t="s">
        <v>14</v>
      </c>
    </row>
    <row r="32" spans="2:10" ht="15.75" customHeight="1" x14ac:dyDescent="0.25">
      <c r="B32" s="21">
        <v>21</v>
      </c>
      <c r="C32" s="22">
        <v>11.2</v>
      </c>
      <c r="D32" s="23" t="s">
        <v>49</v>
      </c>
    </row>
    <row r="33" spans="2:4" ht="15.75" customHeight="1" x14ac:dyDescent="0.25">
      <c r="B33" s="28">
        <v>22</v>
      </c>
      <c r="C33" s="29">
        <v>17.5</v>
      </c>
      <c r="D33" s="35" t="s">
        <v>50</v>
      </c>
    </row>
    <row r="34" spans="2:4" ht="15.75" customHeight="1" x14ac:dyDescent="0.25">
      <c r="B34" s="21">
        <v>23</v>
      </c>
      <c r="C34" s="22">
        <v>12</v>
      </c>
      <c r="D34" s="34" t="s">
        <v>14</v>
      </c>
    </row>
    <row r="35" spans="2:4" ht="15.75" customHeight="1" x14ac:dyDescent="0.25">
      <c r="B35" s="28">
        <v>24</v>
      </c>
      <c r="C35" s="29">
        <v>15.2</v>
      </c>
      <c r="D35" s="30" t="s">
        <v>14</v>
      </c>
    </row>
    <row r="36" spans="2:4" ht="15.75" customHeight="1" x14ac:dyDescent="0.25">
      <c r="B36" s="21">
        <v>25</v>
      </c>
      <c r="C36" s="22">
        <v>13.5</v>
      </c>
      <c r="D36" s="34" t="s">
        <v>14</v>
      </c>
    </row>
    <row r="37" spans="2:4" ht="15.75" customHeight="1" x14ac:dyDescent="0.25">
      <c r="B37" s="28">
        <v>26</v>
      </c>
      <c r="C37" s="29">
        <v>16.5</v>
      </c>
      <c r="D37" s="30" t="s">
        <v>14</v>
      </c>
    </row>
    <row r="38" spans="2:4" ht="15.75" customHeight="1" x14ac:dyDescent="0.25">
      <c r="B38" s="21">
        <v>27</v>
      </c>
      <c r="C38" s="22">
        <v>14.8</v>
      </c>
      <c r="D38" s="34" t="s">
        <v>14</v>
      </c>
    </row>
    <row r="39" spans="2:4" ht="15.75" customHeight="1" x14ac:dyDescent="0.25">
      <c r="B39" s="28">
        <v>28</v>
      </c>
      <c r="C39" s="29">
        <v>12.7</v>
      </c>
      <c r="D39" s="30" t="s">
        <v>14</v>
      </c>
    </row>
    <row r="40" spans="2:4" ht="15.75" customHeight="1" x14ac:dyDescent="0.25">
      <c r="B40" s="21">
        <v>29</v>
      </c>
      <c r="C40" s="22">
        <v>15.3</v>
      </c>
      <c r="D40" s="34" t="s">
        <v>14</v>
      </c>
    </row>
    <row r="41" spans="2:4" ht="15.75" customHeight="1" x14ac:dyDescent="0.25">
      <c r="B41" s="28">
        <v>30</v>
      </c>
      <c r="C41" s="29">
        <v>13.9</v>
      </c>
      <c r="D41" s="30" t="s">
        <v>14</v>
      </c>
    </row>
  </sheetData>
  <mergeCells count="9">
    <mergeCell ref="F21:G21"/>
    <mergeCell ref="F23:G23"/>
    <mergeCell ref="I23:J23"/>
    <mergeCell ref="A2:K2"/>
    <mergeCell ref="A3:K3"/>
    <mergeCell ref="A6:K6"/>
    <mergeCell ref="A7:K7"/>
    <mergeCell ref="B10:D10"/>
    <mergeCell ref="F10:G10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showGridLines="0" zoomScaleNormal="100" workbookViewId="0">
      <selection activeCell="J6" sqref="J6"/>
    </sheetView>
  </sheetViews>
  <sheetFormatPr defaultColWidth="8.7109375" defaultRowHeight="15" x14ac:dyDescent="0.25"/>
  <cols>
    <col min="1" max="1" width="3" customWidth="1"/>
    <col min="2" max="2" width="22" customWidth="1"/>
    <col min="3" max="4" width="14" customWidth="1"/>
    <col min="5" max="7" width="16" customWidth="1"/>
    <col min="8" max="8" width="3" customWidth="1"/>
  </cols>
  <sheetData>
    <row r="1" spans="1:8" ht="6" customHeight="1" x14ac:dyDescent="0.25">
      <c r="A1" s="15"/>
      <c r="B1" s="15"/>
      <c r="C1" s="15"/>
      <c r="D1" s="15"/>
      <c r="E1" s="15"/>
      <c r="F1" s="15"/>
      <c r="G1" s="15"/>
      <c r="H1" s="15"/>
    </row>
    <row r="2" spans="1:8" ht="25.5" customHeight="1" x14ac:dyDescent="0.25">
      <c r="A2" s="14" t="s">
        <v>51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3" t="s">
        <v>52</v>
      </c>
      <c r="B3" s="13"/>
      <c r="C3" s="13"/>
      <c r="D3" s="13"/>
      <c r="E3" s="13"/>
      <c r="F3" s="13"/>
      <c r="G3" s="13"/>
      <c r="H3" s="13"/>
    </row>
    <row r="4" spans="1:8" ht="4.5" customHeight="1" x14ac:dyDescent="0.25">
      <c r="A4" s="16"/>
      <c r="B4" s="16"/>
      <c r="C4" s="16"/>
      <c r="D4" s="16"/>
      <c r="E4" s="16"/>
      <c r="F4" s="16"/>
      <c r="G4" s="16"/>
      <c r="H4" s="16"/>
    </row>
    <row r="5" spans="1:8" ht="9.75" customHeight="1" x14ac:dyDescent="0.25"/>
    <row r="6" spans="1:8" ht="19.5" customHeight="1" x14ac:dyDescent="0.25">
      <c r="B6" s="6" t="s">
        <v>53</v>
      </c>
      <c r="C6" s="6"/>
      <c r="D6" s="6"/>
      <c r="E6" s="6"/>
      <c r="F6" s="6"/>
      <c r="G6" s="6"/>
    </row>
    <row r="7" spans="1:8" ht="21.75" customHeight="1" x14ac:dyDescent="0.25">
      <c r="B7" s="49" t="s">
        <v>54</v>
      </c>
      <c r="C7" s="49" t="s">
        <v>55</v>
      </c>
      <c r="D7" s="49" t="s">
        <v>56</v>
      </c>
      <c r="E7" s="49" t="s">
        <v>57</v>
      </c>
      <c r="F7" s="49" t="s">
        <v>58</v>
      </c>
      <c r="G7" s="49" t="s">
        <v>59</v>
      </c>
    </row>
    <row r="8" spans="1:8" ht="18" customHeight="1" x14ac:dyDescent="0.25">
      <c r="B8" s="50" t="s">
        <v>28</v>
      </c>
      <c r="C8" s="51">
        <v>11.5</v>
      </c>
      <c r="D8" s="52">
        <f>COUNTIFS('1. Δεδομένα'!C12:C41,"&gt;=11.0",'1. Δεδομένα'!C12:C41,"&lt;12.0")</f>
        <v>3</v>
      </c>
      <c r="E8" s="53">
        <f>D8/SUM(D8:D14)</f>
        <v>0.1</v>
      </c>
      <c r="F8" s="54">
        <f>SUM(D8:D8)</f>
        <v>3</v>
      </c>
      <c r="G8" s="53">
        <f>SUM(E8:E8)</f>
        <v>0.1</v>
      </c>
    </row>
    <row r="9" spans="1:8" ht="18" customHeight="1" x14ac:dyDescent="0.25">
      <c r="B9" s="44" t="s">
        <v>31</v>
      </c>
      <c r="C9" s="55">
        <v>12.5</v>
      </c>
      <c r="D9" s="56">
        <f>COUNTIFS('1. Δεδομένα'!C12:C41,"&gt;=12.0",'1. Δεδομένα'!C12:C41,"&lt;13.0")</f>
        <v>5</v>
      </c>
      <c r="E9" s="57">
        <f>D9/SUM(D8:D14)</f>
        <v>0.16666666666666666</v>
      </c>
      <c r="F9" s="58">
        <f>SUM(D8:D9)</f>
        <v>8</v>
      </c>
      <c r="G9" s="57">
        <f>SUM(E8:E9)</f>
        <v>0.26666666666666666</v>
      </c>
    </row>
    <row r="10" spans="1:8" ht="18" customHeight="1" x14ac:dyDescent="0.25">
      <c r="B10" s="50" t="s">
        <v>34</v>
      </c>
      <c r="C10" s="51">
        <v>13.5</v>
      </c>
      <c r="D10" s="52">
        <f>COUNTIFS('1. Δεδομένα'!C12:C41,"&gt;=13.0",'1. Δεδομένα'!C12:C41,"&lt;14.0")</f>
        <v>6</v>
      </c>
      <c r="E10" s="53">
        <f>D10/SUM(D8:D14)</f>
        <v>0.2</v>
      </c>
      <c r="F10" s="54">
        <f>SUM(D8:D10)</f>
        <v>14</v>
      </c>
      <c r="G10" s="53">
        <f>SUM(E8:E10)</f>
        <v>0.46666666666666667</v>
      </c>
    </row>
    <row r="11" spans="1:8" ht="18" customHeight="1" x14ac:dyDescent="0.25">
      <c r="B11" s="44" t="s">
        <v>37</v>
      </c>
      <c r="C11" s="55">
        <v>14.5</v>
      </c>
      <c r="D11" s="56">
        <f>COUNTIFS('1. Δεδομένα'!C12:C41,"&gt;=14.0",'1. Δεδομένα'!C12:C41,"&lt;15.0")</f>
        <v>5</v>
      </c>
      <c r="E11" s="57">
        <f>D11/SUM(D8:D14)</f>
        <v>0.16666666666666666</v>
      </c>
      <c r="F11" s="58">
        <f>SUM(D8:D11)</f>
        <v>19</v>
      </c>
      <c r="G11" s="57">
        <f>SUM(E8:E11)</f>
        <v>0.6333333333333333</v>
      </c>
    </row>
    <row r="12" spans="1:8" ht="18" customHeight="1" x14ac:dyDescent="0.25">
      <c r="B12" s="50" t="s">
        <v>40</v>
      </c>
      <c r="C12" s="51">
        <v>15.5</v>
      </c>
      <c r="D12" s="52">
        <f>COUNTIFS('1. Δεδομένα'!C12:C41,"&gt;=15.0",'1. Δεδομένα'!C12:C41,"&lt;16.0")</f>
        <v>5</v>
      </c>
      <c r="E12" s="53">
        <f>D12/SUM(D8:D14)</f>
        <v>0.16666666666666666</v>
      </c>
      <c r="F12" s="54">
        <f>SUM(D8:D12)</f>
        <v>24</v>
      </c>
      <c r="G12" s="53">
        <f>SUM(E8:E12)</f>
        <v>0.79999999999999993</v>
      </c>
    </row>
    <row r="13" spans="1:8" ht="18" customHeight="1" x14ac:dyDescent="0.25">
      <c r="B13" s="44" t="s">
        <v>43</v>
      </c>
      <c r="C13" s="55">
        <v>16.5</v>
      </c>
      <c r="D13" s="56">
        <f>COUNTIFS('1. Δεδομένα'!C12:C41,"&gt;=16.0",'1. Δεδομένα'!C12:C41,"&lt;17.0")</f>
        <v>4</v>
      </c>
      <c r="E13" s="57">
        <f>D13/SUM(D8:D14)</f>
        <v>0.13333333333333333</v>
      </c>
      <c r="F13" s="58">
        <f>SUM(D8:D13)</f>
        <v>28</v>
      </c>
      <c r="G13" s="57">
        <f>SUM(E8:E13)</f>
        <v>0.93333333333333324</v>
      </c>
    </row>
    <row r="14" spans="1:8" ht="18" customHeight="1" x14ac:dyDescent="0.25">
      <c r="B14" s="50" t="s">
        <v>46</v>
      </c>
      <c r="C14" s="51">
        <v>17.5</v>
      </c>
      <c r="D14" s="52">
        <f>COUNTIFS('1. Δεδομένα'!C12:C41,"&gt;=17.0",'1. Δεδομένα'!C12:C41,"&lt;=18.0")</f>
        <v>2</v>
      </c>
      <c r="E14" s="53">
        <f>D14/SUM(D8:D14)</f>
        <v>6.6666666666666666E-2</v>
      </c>
      <c r="F14" s="54">
        <f>SUM(D8:D14)</f>
        <v>30</v>
      </c>
      <c r="G14" s="53">
        <f>SUM(E8:E14)</f>
        <v>0.99999999999999989</v>
      </c>
    </row>
    <row r="15" spans="1:8" ht="19.5" customHeight="1" x14ac:dyDescent="0.25">
      <c r="B15" s="59" t="s">
        <v>60</v>
      </c>
      <c r="C15" s="60"/>
      <c r="D15" s="61">
        <f>SUM(D8:D14)</f>
        <v>30</v>
      </c>
      <c r="E15" s="62">
        <f>SUM(E8:E14)</f>
        <v>0.99999999999999989</v>
      </c>
      <c r="F15" s="63">
        <f>D15</f>
        <v>30</v>
      </c>
      <c r="G15" s="64">
        <f>F15</f>
        <v>30</v>
      </c>
    </row>
    <row r="16" spans="1:8" ht="9.75" customHeight="1" x14ac:dyDescent="0.25"/>
    <row r="17" spans="2:7" ht="18" customHeight="1" x14ac:dyDescent="0.25">
      <c r="B17" s="5" t="s">
        <v>61</v>
      </c>
      <c r="C17" s="5"/>
      <c r="D17" s="5"/>
      <c r="E17" s="5"/>
      <c r="F17" s="5"/>
      <c r="G17" s="5"/>
    </row>
    <row r="18" spans="2:7" ht="16.5" customHeight="1" x14ac:dyDescent="0.25">
      <c r="B18" s="19" t="s">
        <v>62</v>
      </c>
      <c r="C18" s="4" t="s">
        <v>63</v>
      </c>
      <c r="D18" s="4"/>
      <c r="E18" s="4"/>
      <c r="F18" s="4"/>
      <c r="G18" s="4"/>
    </row>
    <row r="19" spans="2:7" ht="16.5" customHeight="1" x14ac:dyDescent="0.25">
      <c r="B19" s="24" t="s">
        <v>64</v>
      </c>
      <c r="C19" s="3" t="s">
        <v>65</v>
      </c>
      <c r="D19" s="3"/>
      <c r="E19" s="3"/>
      <c r="F19" s="3"/>
      <c r="G19" s="3"/>
    </row>
    <row r="20" spans="2:7" ht="16.5" customHeight="1" x14ac:dyDescent="0.25">
      <c r="B20" s="19" t="s">
        <v>66</v>
      </c>
      <c r="C20" s="4" t="s">
        <v>67</v>
      </c>
      <c r="D20" s="4"/>
      <c r="E20" s="4"/>
      <c r="F20" s="4"/>
      <c r="G20" s="4"/>
    </row>
    <row r="21" spans="2:7" ht="16.5" customHeight="1" x14ac:dyDescent="0.25">
      <c r="B21" s="24" t="s">
        <v>68</v>
      </c>
      <c r="C21" s="3" t="s">
        <v>69</v>
      </c>
      <c r="D21" s="3"/>
      <c r="E21" s="3"/>
      <c r="F21" s="3"/>
      <c r="G21" s="3"/>
    </row>
  </sheetData>
  <mergeCells count="8">
    <mergeCell ref="C19:G19"/>
    <mergeCell ref="C20:G20"/>
    <mergeCell ref="C21:G21"/>
    <mergeCell ref="A2:H2"/>
    <mergeCell ref="A3:H3"/>
    <mergeCell ref="B6:G6"/>
    <mergeCell ref="B17:G17"/>
    <mergeCell ref="C18:G18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"/>
  <sheetViews>
    <sheetView showGridLines="0" topLeftCell="A19" zoomScaleNormal="100" workbookViewId="0">
      <selection activeCell="E17" sqref="E17:H17"/>
    </sheetView>
  </sheetViews>
  <sheetFormatPr defaultColWidth="8.7109375" defaultRowHeight="15" x14ac:dyDescent="0.25"/>
  <cols>
    <col min="1" max="1" width="3" customWidth="1"/>
    <col min="2" max="2" width="22" customWidth="1"/>
    <col min="3" max="4" width="18" customWidth="1"/>
    <col min="5" max="8" width="22" customWidth="1"/>
  </cols>
  <sheetData>
    <row r="1" spans="1:5" ht="6" customHeight="1" x14ac:dyDescent="0.25">
      <c r="A1" s="15"/>
      <c r="B1" s="15"/>
      <c r="C1" s="15"/>
      <c r="D1" s="15"/>
      <c r="E1" s="15"/>
    </row>
    <row r="2" spans="1:5" ht="25.5" customHeight="1" x14ac:dyDescent="0.25">
      <c r="A2" s="14" t="s">
        <v>70</v>
      </c>
      <c r="B2" s="14"/>
      <c r="C2" s="14"/>
      <c r="D2" s="14"/>
      <c r="E2" s="14"/>
    </row>
    <row r="3" spans="1:5" ht="18" customHeight="1" x14ac:dyDescent="0.25">
      <c r="A3" s="13" t="s">
        <v>71</v>
      </c>
      <c r="B3" s="13"/>
      <c r="C3" s="13"/>
      <c r="D3" s="13"/>
      <c r="E3" s="13"/>
    </row>
    <row r="4" spans="1:5" ht="4.5" customHeight="1" x14ac:dyDescent="0.25">
      <c r="A4" s="16"/>
      <c r="B4" s="16"/>
      <c r="C4" s="16"/>
      <c r="D4" s="16"/>
      <c r="E4" s="16"/>
    </row>
    <row r="5" spans="1:5" ht="9.75" customHeight="1" x14ac:dyDescent="0.25"/>
    <row r="6" spans="1:5" ht="19.5" customHeight="1" x14ac:dyDescent="0.25">
      <c r="B6" s="5" t="s">
        <v>72</v>
      </c>
      <c r="C6" s="5"/>
      <c r="D6" s="5"/>
    </row>
    <row r="7" spans="1:5" ht="18" customHeight="1" x14ac:dyDescent="0.25">
      <c r="B7" s="65" t="s">
        <v>73</v>
      </c>
      <c r="C7" s="65" t="s">
        <v>74</v>
      </c>
      <c r="D7" s="65" t="s">
        <v>75</v>
      </c>
    </row>
    <row r="8" spans="1:5" ht="16.5" customHeight="1" x14ac:dyDescent="0.25">
      <c r="B8" s="66">
        <v>12</v>
      </c>
      <c r="C8" s="67">
        <f>'2. Κατανομή Συχνοτήτων'!D8</f>
        <v>3</v>
      </c>
      <c r="D8" s="68">
        <f>'2. Κατανομή Συχνοτήτων'!G8</f>
        <v>0.1</v>
      </c>
    </row>
    <row r="9" spans="1:5" ht="16.5" customHeight="1" x14ac:dyDescent="0.25">
      <c r="B9" s="69">
        <v>13</v>
      </c>
      <c r="C9" s="70">
        <f>'2. Κατανομή Συχνοτήτων'!D9</f>
        <v>5</v>
      </c>
      <c r="D9" s="71">
        <f>'2. Κατανομή Συχνοτήτων'!G9</f>
        <v>0.26666666666666666</v>
      </c>
    </row>
    <row r="10" spans="1:5" ht="16.5" customHeight="1" x14ac:dyDescent="0.25">
      <c r="B10" s="66">
        <v>14</v>
      </c>
      <c r="C10" s="67">
        <f>'2. Κατανομή Συχνοτήτων'!D10</f>
        <v>6</v>
      </c>
      <c r="D10" s="68">
        <f>'2. Κατανομή Συχνοτήτων'!G10</f>
        <v>0.46666666666666667</v>
      </c>
    </row>
    <row r="11" spans="1:5" ht="16.5" customHeight="1" x14ac:dyDescent="0.25">
      <c r="B11" s="69">
        <v>15</v>
      </c>
      <c r="C11" s="70">
        <f>'2. Κατανομή Συχνοτήτων'!D11</f>
        <v>5</v>
      </c>
      <c r="D11" s="71">
        <f>'2. Κατανομή Συχνοτήτων'!G11</f>
        <v>0.6333333333333333</v>
      </c>
    </row>
    <row r="12" spans="1:5" ht="16.5" customHeight="1" x14ac:dyDescent="0.25">
      <c r="B12" s="66">
        <v>16</v>
      </c>
      <c r="C12" s="67">
        <f>'2. Κατανομή Συχνοτήτων'!D12</f>
        <v>5</v>
      </c>
      <c r="D12" s="68">
        <f>'2. Κατανομή Συχνοτήτων'!G12</f>
        <v>0.79999999999999993</v>
      </c>
    </row>
    <row r="13" spans="1:5" ht="16.5" customHeight="1" x14ac:dyDescent="0.25">
      <c r="B13" s="69">
        <v>17</v>
      </c>
      <c r="C13" s="70">
        <f>'2. Κατανομή Συχνοτήτων'!D13</f>
        <v>4</v>
      </c>
      <c r="D13" s="71">
        <f>'2. Κατανομή Συχνοτήτων'!G13</f>
        <v>0.93333333333333324</v>
      </c>
    </row>
    <row r="14" spans="1:5" ht="16.5" customHeight="1" x14ac:dyDescent="0.25">
      <c r="B14" s="66">
        <v>18</v>
      </c>
      <c r="C14" s="67">
        <f>'2. Κατανομή Συχνοτήτων'!D14</f>
        <v>2</v>
      </c>
      <c r="D14" s="68">
        <f>'2. Κατανομή Συχνοτήτων'!G14</f>
        <v>0.99999999999999989</v>
      </c>
    </row>
    <row r="15" spans="1:5" ht="16.5" customHeight="1" x14ac:dyDescent="0.25">
      <c r="B15" s="69" t="s">
        <v>76</v>
      </c>
      <c r="C15" s="70">
        <v>0</v>
      </c>
      <c r="D15" s="71" t="s">
        <v>77</v>
      </c>
    </row>
    <row r="17" spans="5:8" ht="18" customHeight="1" x14ac:dyDescent="0.25">
      <c r="E17" s="2" t="s">
        <v>78</v>
      </c>
      <c r="F17" s="2"/>
      <c r="G17" s="2"/>
      <c r="H17" s="2"/>
    </row>
    <row r="18" spans="5:8" ht="27.75" customHeight="1" x14ac:dyDescent="0.25">
      <c r="E18" s="50" t="s">
        <v>73</v>
      </c>
      <c r="F18" s="1" t="s">
        <v>79</v>
      </c>
      <c r="G18" s="1"/>
      <c r="H18" s="1"/>
    </row>
    <row r="19" spans="5:8" ht="27.75" customHeight="1" x14ac:dyDescent="0.25">
      <c r="E19" s="33" t="s">
        <v>74</v>
      </c>
      <c r="F19" s="81" t="s">
        <v>80</v>
      </c>
      <c r="G19" s="81"/>
      <c r="H19" s="81"/>
    </row>
    <row r="20" spans="5:8" ht="27.75" customHeight="1" x14ac:dyDescent="0.25">
      <c r="E20" s="72" t="s">
        <v>75</v>
      </c>
      <c r="F20" s="1" t="s">
        <v>81</v>
      </c>
      <c r="G20" s="1"/>
      <c r="H20" s="1"/>
    </row>
    <row r="21" spans="5:8" ht="27.75" customHeight="1" x14ac:dyDescent="0.25">
      <c r="E21" s="73" t="s">
        <v>82</v>
      </c>
      <c r="F21" s="81" t="s">
        <v>83</v>
      </c>
      <c r="G21" s="81"/>
      <c r="H21" s="81"/>
    </row>
    <row r="22" spans="5:8" ht="27.75" customHeight="1" x14ac:dyDescent="0.25">
      <c r="E22" s="74" t="s">
        <v>84</v>
      </c>
      <c r="F22" s="1" t="s">
        <v>85</v>
      </c>
      <c r="G22" s="1"/>
      <c r="H22" s="1"/>
    </row>
  </sheetData>
  <mergeCells count="9">
    <mergeCell ref="F19:H19"/>
    <mergeCell ref="F20:H20"/>
    <mergeCell ref="F21:H21"/>
    <mergeCell ref="F22:H22"/>
    <mergeCell ref="A2:E2"/>
    <mergeCell ref="A3:E3"/>
    <mergeCell ref="B6:D6"/>
    <mergeCell ref="E17:H17"/>
    <mergeCell ref="F18:H18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7"/>
  <sheetViews>
    <sheetView showGridLines="0" tabSelected="1" topLeftCell="A25" zoomScaleNormal="100" workbookViewId="0">
      <selection activeCell="I6" sqref="I6"/>
    </sheetView>
  </sheetViews>
  <sheetFormatPr defaultColWidth="8.7109375" defaultRowHeight="15" x14ac:dyDescent="0.25"/>
  <cols>
    <col min="1" max="1" width="3" customWidth="1"/>
    <col min="2" max="2" width="8" customWidth="1"/>
    <col min="3" max="3" width="22" customWidth="1"/>
    <col min="4" max="7" width="16" customWidth="1"/>
    <col min="8" max="8" width="3" customWidth="1"/>
  </cols>
  <sheetData>
    <row r="1" spans="1:8" ht="6" customHeight="1" x14ac:dyDescent="0.25">
      <c r="A1" s="75"/>
      <c r="B1" s="75"/>
      <c r="C1" s="75"/>
      <c r="D1" s="75"/>
      <c r="E1" s="75"/>
      <c r="F1" s="75"/>
      <c r="G1" s="75"/>
      <c r="H1" s="75"/>
    </row>
    <row r="2" spans="1:8" ht="25.5" customHeight="1" x14ac:dyDescent="0.25">
      <c r="A2" s="82" t="s">
        <v>86</v>
      </c>
      <c r="B2" s="82"/>
      <c r="C2" s="82"/>
      <c r="D2" s="82"/>
      <c r="E2" s="82"/>
      <c r="F2" s="82"/>
      <c r="G2" s="82"/>
      <c r="H2" s="82"/>
    </row>
    <row r="3" spans="1:8" ht="18" customHeight="1" x14ac:dyDescent="0.25">
      <c r="A3" s="83" t="s">
        <v>87</v>
      </c>
      <c r="B3" s="83"/>
      <c r="C3" s="83"/>
      <c r="D3" s="83"/>
      <c r="E3" s="83"/>
      <c r="F3" s="83"/>
      <c r="G3" s="83"/>
      <c r="H3" s="83"/>
    </row>
    <row r="4" spans="1:8" ht="4.5" customHeight="1" x14ac:dyDescent="0.25">
      <c r="A4" s="16"/>
      <c r="B4" s="16"/>
      <c r="C4" s="16"/>
      <c r="D4" s="16"/>
      <c r="E4" s="16"/>
      <c r="F4" s="16"/>
      <c r="G4" s="16"/>
      <c r="H4" s="16"/>
    </row>
    <row r="5" spans="1:8" ht="9.75" customHeight="1" x14ac:dyDescent="0.25"/>
    <row r="6" spans="1:8" ht="31.5" customHeight="1" x14ac:dyDescent="0.25">
      <c r="B6" s="84" t="s">
        <v>88</v>
      </c>
      <c r="C6" s="84"/>
      <c r="D6" s="84"/>
      <c r="E6" s="84"/>
      <c r="F6" s="84"/>
      <c r="G6" s="84"/>
    </row>
    <row r="7" spans="1:8" ht="7.5" customHeight="1" x14ac:dyDescent="0.25"/>
    <row r="8" spans="1:8" ht="18" customHeight="1" x14ac:dyDescent="0.25">
      <c r="B8" s="76" t="s">
        <v>6</v>
      </c>
      <c r="C8" s="85" t="s">
        <v>89</v>
      </c>
      <c r="D8" s="85"/>
      <c r="E8" s="76" t="s">
        <v>6</v>
      </c>
      <c r="F8" s="85" t="s">
        <v>89</v>
      </c>
      <c r="G8" s="85"/>
    </row>
    <row r="9" spans="1:8" ht="15.75" customHeight="1" x14ac:dyDescent="0.25">
      <c r="B9" s="21">
        <v>1</v>
      </c>
      <c r="C9" s="50">
        <v>18</v>
      </c>
      <c r="E9" s="28">
        <v>14</v>
      </c>
      <c r="F9" s="44">
        <v>25</v>
      </c>
    </row>
    <row r="10" spans="1:8" ht="15.75" customHeight="1" x14ac:dyDescent="0.25">
      <c r="B10" s="28">
        <v>2</v>
      </c>
      <c r="C10" s="44">
        <v>24</v>
      </c>
      <c r="E10" s="21">
        <v>15</v>
      </c>
      <c r="F10" s="50">
        <v>32</v>
      </c>
    </row>
    <row r="11" spans="1:8" ht="15.75" customHeight="1" x14ac:dyDescent="0.25">
      <c r="B11" s="21">
        <v>3</v>
      </c>
      <c r="C11" s="50">
        <v>31</v>
      </c>
      <c r="E11" s="28">
        <v>16</v>
      </c>
      <c r="F11" s="44">
        <v>20</v>
      </c>
    </row>
    <row r="12" spans="1:8" ht="15.75" customHeight="1" x14ac:dyDescent="0.25">
      <c r="B12" s="28">
        <v>4</v>
      </c>
      <c r="C12" s="44">
        <v>27</v>
      </c>
      <c r="E12" s="21">
        <v>17</v>
      </c>
      <c r="F12" s="50">
        <v>29</v>
      </c>
    </row>
    <row r="13" spans="1:8" ht="15.75" customHeight="1" x14ac:dyDescent="0.25">
      <c r="B13" s="21">
        <v>5</v>
      </c>
      <c r="C13" s="50">
        <v>19</v>
      </c>
      <c r="E13" s="28">
        <v>18</v>
      </c>
      <c r="F13" s="44">
        <v>36</v>
      </c>
    </row>
    <row r="14" spans="1:8" ht="15.75" customHeight="1" x14ac:dyDescent="0.25">
      <c r="B14" s="28">
        <v>6</v>
      </c>
      <c r="C14" s="44">
        <v>35</v>
      </c>
      <c r="E14" s="21">
        <v>19</v>
      </c>
      <c r="F14" s="50">
        <v>23</v>
      </c>
    </row>
    <row r="15" spans="1:8" ht="15.75" customHeight="1" x14ac:dyDescent="0.25">
      <c r="B15" s="21">
        <v>7</v>
      </c>
      <c r="C15" s="50">
        <v>22</v>
      </c>
      <c r="E15" s="28">
        <v>20</v>
      </c>
      <c r="F15" s="44">
        <v>27</v>
      </c>
    </row>
    <row r="16" spans="1:8" ht="15.75" customHeight="1" x14ac:dyDescent="0.25">
      <c r="B16" s="28">
        <v>8</v>
      </c>
      <c r="C16" s="44">
        <v>28</v>
      </c>
      <c r="E16" s="21">
        <v>21</v>
      </c>
      <c r="F16" s="50">
        <v>24</v>
      </c>
    </row>
    <row r="17" spans="2:7" ht="15.75" customHeight="1" x14ac:dyDescent="0.25">
      <c r="B17" s="21">
        <v>9</v>
      </c>
      <c r="C17" s="50">
        <v>33</v>
      </c>
      <c r="E17" s="28">
        <v>22</v>
      </c>
      <c r="F17" s="44">
        <v>31</v>
      </c>
    </row>
    <row r="18" spans="2:7" ht="15.75" customHeight="1" x14ac:dyDescent="0.25">
      <c r="B18" s="28">
        <v>10</v>
      </c>
      <c r="C18" s="44">
        <v>21</v>
      </c>
      <c r="E18" s="21">
        <v>23</v>
      </c>
      <c r="F18" s="50">
        <v>19</v>
      </c>
    </row>
    <row r="19" spans="2:7" ht="15.75" customHeight="1" x14ac:dyDescent="0.25">
      <c r="B19" s="21">
        <v>11</v>
      </c>
      <c r="C19" s="50">
        <v>26</v>
      </c>
      <c r="E19" s="28">
        <v>24</v>
      </c>
      <c r="F19" s="44">
        <v>28</v>
      </c>
    </row>
    <row r="20" spans="2:7" ht="15.75" customHeight="1" x14ac:dyDescent="0.25">
      <c r="B20" s="28">
        <v>12</v>
      </c>
      <c r="C20" s="44">
        <v>30</v>
      </c>
      <c r="E20" s="21">
        <v>25</v>
      </c>
      <c r="F20" s="50">
        <v>22</v>
      </c>
    </row>
    <row r="21" spans="2:7" ht="15.75" customHeight="1" x14ac:dyDescent="0.25">
      <c r="B21" s="21">
        <v>13</v>
      </c>
      <c r="C21" s="50">
        <v>17</v>
      </c>
    </row>
    <row r="23" spans="2:7" ht="9.75" customHeight="1" x14ac:dyDescent="0.25"/>
    <row r="24" spans="2:7" ht="19.5" customHeight="1" x14ac:dyDescent="0.25">
      <c r="B24" s="5" t="s">
        <v>90</v>
      </c>
      <c r="C24" s="5"/>
      <c r="D24" s="5"/>
      <c r="E24" s="5"/>
      <c r="F24" s="5"/>
      <c r="G24" s="5"/>
    </row>
    <row r="25" spans="2:7" ht="21.75" customHeight="1" x14ac:dyDescent="0.25">
      <c r="B25" s="77" t="s">
        <v>91</v>
      </c>
      <c r="C25" s="86" t="s">
        <v>92</v>
      </c>
      <c r="D25" s="86"/>
      <c r="E25" s="86"/>
      <c r="F25" s="87" t="s">
        <v>93</v>
      </c>
      <c r="G25" s="87"/>
    </row>
    <row r="26" spans="2:7" ht="21.75" customHeight="1" x14ac:dyDescent="0.25">
      <c r="B26" s="78" t="s">
        <v>94</v>
      </c>
      <c r="C26" s="88" t="s">
        <v>95</v>
      </c>
      <c r="D26" s="88"/>
      <c r="E26" s="88"/>
      <c r="F26" s="87" t="s">
        <v>93</v>
      </c>
      <c r="G26" s="87"/>
    </row>
    <row r="27" spans="2:7" ht="21.75" customHeight="1" x14ac:dyDescent="0.25">
      <c r="B27" s="77" t="s">
        <v>96</v>
      </c>
      <c r="C27" s="86" t="s">
        <v>97</v>
      </c>
      <c r="D27" s="86"/>
      <c r="E27" s="86"/>
      <c r="F27" s="87" t="s">
        <v>93</v>
      </c>
      <c r="G27" s="87"/>
    </row>
    <row r="28" spans="2:7" ht="21.75" customHeight="1" x14ac:dyDescent="0.25">
      <c r="B28" s="78" t="s">
        <v>98</v>
      </c>
      <c r="C28" s="88" t="s">
        <v>99</v>
      </c>
      <c r="D28" s="88"/>
      <c r="E28" s="88"/>
      <c r="F28" s="87" t="s">
        <v>93</v>
      </c>
      <c r="G28" s="87"/>
    </row>
    <row r="29" spans="2:7" ht="21.75" customHeight="1" x14ac:dyDescent="0.25">
      <c r="B29" s="77" t="s">
        <v>100</v>
      </c>
      <c r="C29" s="86" t="s">
        <v>101</v>
      </c>
      <c r="D29" s="86"/>
      <c r="E29" s="86"/>
      <c r="F29" s="87" t="s">
        <v>93</v>
      </c>
      <c r="G29" s="87"/>
    </row>
    <row r="31" spans="2:7" ht="15.75" customHeight="1" x14ac:dyDescent="0.25">
      <c r="B31" s="19" t="s">
        <v>102</v>
      </c>
    </row>
    <row r="32" spans="2:7" ht="15.75" customHeight="1" x14ac:dyDescent="0.25">
      <c r="B32" s="79" t="s">
        <v>103</v>
      </c>
      <c r="C32" s="80"/>
    </row>
    <row r="33" spans="2:3" ht="15.75" customHeight="1" x14ac:dyDescent="0.25">
      <c r="B33" s="79" t="s">
        <v>104</v>
      </c>
      <c r="C33" s="80"/>
    </row>
    <row r="34" spans="2:3" ht="15.75" customHeight="1" x14ac:dyDescent="0.25">
      <c r="B34" s="79" t="s">
        <v>105</v>
      </c>
      <c r="C34" s="80"/>
    </row>
    <row r="35" spans="2:3" ht="15.75" customHeight="1" x14ac:dyDescent="0.25">
      <c r="B35" s="79" t="s">
        <v>106</v>
      </c>
      <c r="C35" s="80"/>
    </row>
    <row r="36" spans="2:3" ht="15.75" customHeight="1" x14ac:dyDescent="0.25">
      <c r="B36" s="79" t="s">
        <v>107</v>
      </c>
      <c r="C36" s="80"/>
    </row>
    <row r="37" spans="2:3" ht="15.75" customHeight="1" x14ac:dyDescent="0.25">
      <c r="B37" s="79" t="s">
        <v>108</v>
      </c>
      <c r="C37" s="80"/>
    </row>
  </sheetData>
  <mergeCells count="16">
    <mergeCell ref="C27:E27"/>
    <mergeCell ref="F27:G27"/>
    <mergeCell ref="C28:E28"/>
    <mergeCell ref="F28:G28"/>
    <mergeCell ref="C29:E29"/>
    <mergeCell ref="F29:G29"/>
    <mergeCell ref="B24:G24"/>
    <mergeCell ref="C25:E25"/>
    <mergeCell ref="F25:G25"/>
    <mergeCell ref="C26:E26"/>
    <mergeCell ref="F26:G26"/>
    <mergeCell ref="A2:H2"/>
    <mergeCell ref="A3:H3"/>
    <mergeCell ref="B6:G6"/>
    <mergeCell ref="C8:D8"/>
    <mergeCell ref="F8:G8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 Δεδομένα</vt:lpstr>
      <vt:lpstr>2. Κατανομή Συχνοτήτων</vt:lpstr>
      <vt:lpstr>3. Ιστόγραμμα</vt:lpstr>
      <vt:lpstr>4. Άσκηση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dp SKYLD ΠΑΠΑΧΡΗΣΤΟΣ</cp:lastModifiedBy>
  <cp:revision>1</cp:revision>
  <dcterms:created xsi:type="dcterms:W3CDTF">2026-03-02T10:37:07Z</dcterms:created>
  <dcterms:modified xsi:type="dcterms:W3CDTF">2026-03-02T21:15:39Z</dcterms:modified>
  <dc:language>en-US</dc:language>
</cp:coreProperties>
</file>